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d.docs.live.net/5c02d9f1890a4baa/Área de Trabalho/Manda pro celular/"/>
    </mc:Choice>
  </mc:AlternateContent>
  <xr:revisionPtr revIDLastSave="716" documentId="8_{9593E485-E78E-45E9-B951-F74C2BB4820D}" xr6:coauthVersionLast="47" xr6:coauthVersionMax="47" xr10:uidLastSave="{75959125-1A34-486F-9DB1-2210C49593A8}"/>
  <bookViews>
    <workbookView xWindow="-108" yWindow="-108" windowWidth="23256" windowHeight="12456" firstSheet="4" activeTab="4" xr2:uid="{00000000-000D-0000-FFFF-FFFF00000000}"/>
  </bookViews>
  <sheets>
    <sheet name="Anual" sheetId="3" r:id="rId1"/>
    <sheet name="Orçamento" sheetId="1" r:id="rId2"/>
    <sheet name="Acompanhamento" sheetId="2" r:id="rId3"/>
    <sheet name="Fluxo de Caixa" sheetId="4" r:id="rId4"/>
    <sheet name="Trad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tmPr9QLomFjob0D30LiS4vR+BfUy9Q/6KNb/pXAzjXA="/>
    </ext>
  </extLst>
</workbook>
</file>

<file path=xl/calcChain.xml><?xml version="1.0" encoding="utf-8"?>
<calcChain xmlns="http://schemas.openxmlformats.org/spreadsheetml/2006/main">
  <c r="I33" i="5" l="1"/>
  <c r="J33" i="5"/>
  <c r="I4" i="5"/>
  <c r="J4" i="5"/>
  <c r="I3" i="5"/>
  <c r="J3" i="5" s="1"/>
  <c r="L3" i="5"/>
  <c r="I5" i="5"/>
  <c r="J5" i="5" s="1"/>
  <c r="K4" i="5"/>
  <c r="L4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J18" i="5" s="1"/>
  <c r="I19" i="5"/>
  <c r="J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4" i="5"/>
  <c r="I35" i="5"/>
  <c r="I36" i="5"/>
  <c r="I37" i="5"/>
  <c r="O8" i="3"/>
  <c r="K5" i="3"/>
  <c r="L5" i="3"/>
  <c r="M5" i="3"/>
  <c r="N5" i="3"/>
  <c r="O7" i="3"/>
  <c r="H25" i="3"/>
  <c r="O56" i="3"/>
  <c r="J56" i="3"/>
  <c r="K56" i="3"/>
  <c r="L56" i="3"/>
  <c r="M56" i="3"/>
  <c r="N56" i="3"/>
  <c r="D11" i="2"/>
  <c r="H52" i="3"/>
  <c r="I52" i="3"/>
  <c r="J52" i="3"/>
  <c r="K52" i="3"/>
  <c r="L52" i="3"/>
  <c r="H51" i="3"/>
  <c r="I51" i="3"/>
  <c r="J51" i="3"/>
  <c r="K51" i="3"/>
  <c r="L51" i="3"/>
  <c r="H50" i="3"/>
  <c r="I50" i="3"/>
  <c r="J50" i="3"/>
  <c r="K50" i="3"/>
  <c r="L50" i="3"/>
  <c r="H49" i="3"/>
  <c r="I49" i="3"/>
  <c r="J49" i="3"/>
  <c r="K49" i="3"/>
  <c r="L49" i="3"/>
  <c r="I5" i="3"/>
  <c r="J5" i="3"/>
  <c r="J15" i="3"/>
  <c r="K15" i="3"/>
  <c r="K37" i="3"/>
  <c r="G45" i="3"/>
  <c r="P51" i="3"/>
  <c r="P52" i="3"/>
  <c r="P50" i="3"/>
  <c r="I7" i="3"/>
  <c r="I38" i="3"/>
  <c r="I15" i="3"/>
  <c r="H5" i="3"/>
  <c r="H38" i="3"/>
  <c r="D12" i="2"/>
  <c r="D9" i="2"/>
  <c r="D8" i="2"/>
  <c r="I6" i="3"/>
  <c r="H7" i="3"/>
  <c r="H15" i="3"/>
  <c r="H16" i="3"/>
  <c r="H36" i="3"/>
  <c r="H43" i="3"/>
  <c r="G51" i="3"/>
  <c r="G12" i="3"/>
  <c r="D36" i="3"/>
  <c r="D37" i="3"/>
  <c r="H13" i="3"/>
  <c r="O12" i="3"/>
  <c r="O6" i="3"/>
  <c r="V5" i="4"/>
  <c r="P5" i="4"/>
  <c r="I43" i="3" s="1"/>
  <c r="J6" i="4"/>
  <c r="J5" i="4"/>
  <c r="D6" i="4"/>
  <c r="D5" i="4"/>
  <c r="V4" i="4"/>
  <c r="P4" i="4"/>
  <c r="O36" i="3" s="1"/>
  <c r="J4" i="4"/>
  <c r="D4" i="4"/>
  <c r="D51" i="3"/>
  <c r="G49" i="3"/>
  <c r="K43" i="3"/>
  <c r="J43" i="3"/>
  <c r="O42" i="3"/>
  <c r="N42" i="3"/>
  <c r="G42" i="3"/>
  <c r="F42" i="3"/>
  <c r="K41" i="3"/>
  <c r="J41" i="3"/>
  <c r="O40" i="3"/>
  <c r="N40" i="3"/>
  <c r="G40" i="3"/>
  <c r="F40" i="3"/>
  <c r="K39" i="3"/>
  <c r="J39" i="3"/>
  <c r="O38" i="3"/>
  <c r="N38" i="3"/>
  <c r="G38" i="3"/>
  <c r="F38" i="3"/>
  <c r="N37" i="3"/>
  <c r="J37" i="3"/>
  <c r="N36" i="3"/>
  <c r="J36" i="3"/>
  <c r="G36" i="3"/>
  <c r="F36" i="3"/>
  <c r="M30" i="3"/>
  <c r="L30" i="3"/>
  <c r="J30" i="3"/>
  <c r="I30" i="3"/>
  <c r="H30" i="3"/>
  <c r="E30" i="3"/>
  <c r="D30" i="3"/>
  <c r="N29" i="3"/>
  <c r="M29" i="3"/>
  <c r="L29" i="3"/>
  <c r="I29" i="3"/>
  <c r="H29" i="3"/>
  <c r="F29" i="3"/>
  <c r="E29" i="3"/>
  <c r="D29" i="3"/>
  <c r="M28" i="3"/>
  <c r="L28" i="3"/>
  <c r="J28" i="3"/>
  <c r="I28" i="3"/>
  <c r="H28" i="3"/>
  <c r="E28" i="3"/>
  <c r="D28" i="3"/>
  <c r="N27" i="3"/>
  <c r="M27" i="3"/>
  <c r="L27" i="3"/>
  <c r="I27" i="3"/>
  <c r="H27" i="3"/>
  <c r="F27" i="3"/>
  <c r="E27" i="3"/>
  <c r="D27" i="3"/>
  <c r="M26" i="3"/>
  <c r="L26" i="3"/>
  <c r="J26" i="3"/>
  <c r="I26" i="3"/>
  <c r="H26" i="3"/>
  <c r="E26" i="3"/>
  <c r="D26" i="3"/>
  <c r="N25" i="3"/>
  <c r="M25" i="3"/>
  <c r="L25" i="3"/>
  <c r="I25" i="3"/>
  <c r="F25" i="3"/>
  <c r="E25" i="3"/>
  <c r="D25" i="3"/>
  <c r="M24" i="3"/>
  <c r="L24" i="3"/>
  <c r="J24" i="3"/>
  <c r="I24" i="3"/>
  <c r="H24" i="3"/>
  <c r="E24" i="3"/>
  <c r="D24" i="3"/>
  <c r="N23" i="3"/>
  <c r="M23" i="3"/>
  <c r="L23" i="3"/>
  <c r="I23" i="3"/>
  <c r="H23" i="3"/>
  <c r="F23" i="3"/>
  <c r="E23" i="3"/>
  <c r="D23" i="3"/>
  <c r="M22" i="3"/>
  <c r="L22" i="3"/>
  <c r="J22" i="3"/>
  <c r="I22" i="3"/>
  <c r="H22" i="3"/>
  <c r="E22" i="3"/>
  <c r="D22" i="3"/>
  <c r="N21" i="3"/>
  <c r="M21" i="3"/>
  <c r="L21" i="3"/>
  <c r="I21" i="3"/>
  <c r="H21" i="3"/>
  <c r="F21" i="3"/>
  <c r="E21" i="3"/>
  <c r="D21" i="3"/>
  <c r="M20" i="3"/>
  <c r="L20" i="3"/>
  <c r="J20" i="3"/>
  <c r="I20" i="3"/>
  <c r="H20" i="3"/>
  <c r="E20" i="3"/>
  <c r="D20" i="3"/>
  <c r="N19" i="3"/>
  <c r="M19" i="3"/>
  <c r="L19" i="3"/>
  <c r="I19" i="3"/>
  <c r="H19" i="3"/>
  <c r="F19" i="3"/>
  <c r="E19" i="3"/>
  <c r="D19" i="3"/>
  <c r="M18" i="3"/>
  <c r="L18" i="3"/>
  <c r="J18" i="3"/>
  <c r="I18" i="3"/>
  <c r="H18" i="3"/>
  <c r="E18" i="3"/>
  <c r="D18" i="3"/>
  <c r="N17" i="3"/>
  <c r="M17" i="3"/>
  <c r="L17" i="3"/>
  <c r="J17" i="3"/>
  <c r="I17" i="3"/>
  <c r="H17" i="3"/>
  <c r="G17" i="3"/>
  <c r="F17" i="3"/>
  <c r="E17" i="3"/>
  <c r="D17" i="3"/>
  <c r="O16" i="3"/>
  <c r="N16" i="3"/>
  <c r="M16" i="3"/>
  <c r="L16" i="3"/>
  <c r="K16" i="3"/>
  <c r="J16" i="3"/>
  <c r="I16" i="3"/>
  <c r="G16" i="3"/>
  <c r="F16" i="3"/>
  <c r="E16" i="3"/>
  <c r="D16" i="3"/>
  <c r="O15" i="3"/>
  <c r="N15" i="3"/>
  <c r="M15" i="3"/>
  <c r="L15" i="3"/>
  <c r="G15" i="3"/>
  <c r="F15" i="3"/>
  <c r="E15" i="3"/>
  <c r="D15" i="3"/>
  <c r="O14" i="3"/>
  <c r="N14" i="3"/>
  <c r="M14" i="3"/>
  <c r="L14" i="3"/>
  <c r="K14" i="3"/>
  <c r="J14" i="3"/>
  <c r="I14" i="3"/>
  <c r="H14" i="3"/>
  <c r="G14" i="3"/>
  <c r="F14" i="3"/>
  <c r="E14" i="3"/>
  <c r="D14" i="3"/>
  <c r="O13" i="3"/>
  <c r="N13" i="3"/>
  <c r="M13" i="3"/>
  <c r="L13" i="3"/>
  <c r="K13" i="3"/>
  <c r="J13" i="3"/>
  <c r="I13" i="3"/>
  <c r="G13" i="3"/>
  <c r="F13" i="3"/>
  <c r="E13" i="3"/>
  <c r="D13" i="3"/>
  <c r="N12" i="3"/>
  <c r="M12" i="3"/>
  <c r="L12" i="3"/>
  <c r="K12" i="3"/>
  <c r="J12" i="3"/>
  <c r="I12" i="3"/>
  <c r="H12" i="3"/>
  <c r="F12" i="3"/>
  <c r="E12" i="3"/>
  <c r="D12" i="3"/>
  <c r="F5" i="3"/>
  <c r="D15" i="1"/>
  <c r="D6" i="1"/>
  <c r="K5" i="5" l="1"/>
  <c r="C9" i="2"/>
  <c r="C11" i="2"/>
  <c r="J7" i="3"/>
  <c r="O17" i="3"/>
  <c r="K18" i="3"/>
  <c r="G19" i="3"/>
  <c r="O19" i="3"/>
  <c r="K20" i="3"/>
  <c r="G21" i="3"/>
  <c r="O21" i="3"/>
  <c r="K22" i="3"/>
  <c r="G23" i="3"/>
  <c r="O23" i="3"/>
  <c r="K24" i="3"/>
  <c r="G25" i="3"/>
  <c r="O25" i="3"/>
  <c r="K26" i="3"/>
  <c r="G27" i="3"/>
  <c r="O27" i="3"/>
  <c r="K28" i="3"/>
  <c r="G29" i="3"/>
  <c r="O29" i="3"/>
  <c r="K30" i="3"/>
  <c r="F18" i="3"/>
  <c r="N18" i="3"/>
  <c r="J19" i="3"/>
  <c r="F20" i="3"/>
  <c r="N20" i="3"/>
  <c r="J21" i="3"/>
  <c r="F22" i="3"/>
  <c r="N22" i="3"/>
  <c r="J23" i="3"/>
  <c r="F24" i="3"/>
  <c r="N24" i="3"/>
  <c r="J25" i="3"/>
  <c r="F26" i="3"/>
  <c r="N26" i="3"/>
  <c r="J27" i="3"/>
  <c r="F28" i="3"/>
  <c r="N28" i="3"/>
  <c r="J29" i="3"/>
  <c r="F30" i="3"/>
  <c r="N30" i="3"/>
  <c r="K17" i="3"/>
  <c r="G18" i="3"/>
  <c r="O18" i="3"/>
  <c r="K19" i="3"/>
  <c r="G20" i="3"/>
  <c r="O20" i="3"/>
  <c r="K21" i="3"/>
  <c r="G22" i="3"/>
  <c r="O22" i="3"/>
  <c r="K23" i="3"/>
  <c r="G24" i="3"/>
  <c r="O24" i="3"/>
  <c r="K25" i="3"/>
  <c r="G26" i="3"/>
  <c r="O26" i="3"/>
  <c r="K27" i="3"/>
  <c r="G28" i="3"/>
  <c r="O28" i="3"/>
  <c r="K29" i="3"/>
  <c r="G30" i="3"/>
  <c r="E50" i="3"/>
  <c r="F51" i="3"/>
  <c r="G52" i="3"/>
  <c r="D10" i="2"/>
  <c r="G50" i="3"/>
  <c r="N52" i="3"/>
  <c r="E52" i="3"/>
  <c r="D49" i="3"/>
  <c r="M52" i="3"/>
  <c r="M49" i="3"/>
  <c r="N51" i="3"/>
  <c r="E49" i="3"/>
  <c r="M50" i="3"/>
  <c r="F49" i="3"/>
  <c r="N49" i="3"/>
  <c r="L37" i="3"/>
  <c r="D39" i="3"/>
  <c r="L39" i="3"/>
  <c r="H40" i="3"/>
  <c r="D41" i="3"/>
  <c r="L41" i="3"/>
  <c r="H42" i="3"/>
  <c r="D43" i="3"/>
  <c r="L43" i="3"/>
  <c r="I36" i="3"/>
  <c r="E37" i="3"/>
  <c r="M37" i="3"/>
  <c r="E39" i="3"/>
  <c r="M39" i="3"/>
  <c r="I40" i="3"/>
  <c r="E41" i="3"/>
  <c r="M41" i="3"/>
  <c r="I42" i="3"/>
  <c r="E43" i="3"/>
  <c r="M43" i="3"/>
  <c r="F37" i="3"/>
  <c r="N39" i="3"/>
  <c r="J40" i="3"/>
  <c r="F41" i="3"/>
  <c r="N41" i="3"/>
  <c r="J42" i="3"/>
  <c r="F43" i="3"/>
  <c r="N43" i="3"/>
  <c r="J38" i="3"/>
  <c r="G37" i="3"/>
  <c r="K38" i="3"/>
  <c r="O39" i="3"/>
  <c r="G41" i="3"/>
  <c r="L36" i="3"/>
  <c r="H37" i="3"/>
  <c r="D38" i="3"/>
  <c r="L38" i="3"/>
  <c r="H39" i="3"/>
  <c r="D40" i="3"/>
  <c r="L40" i="3"/>
  <c r="H41" i="3"/>
  <c r="D42" i="3"/>
  <c r="L42" i="3"/>
  <c r="F39" i="3"/>
  <c r="K36" i="3"/>
  <c r="O37" i="3"/>
  <c r="G39" i="3"/>
  <c r="K40" i="3"/>
  <c r="O41" i="3"/>
  <c r="K42" i="3"/>
  <c r="G43" i="3"/>
  <c r="O43" i="3"/>
  <c r="E36" i="3"/>
  <c r="M36" i="3"/>
  <c r="I37" i="3"/>
  <c r="E38" i="3"/>
  <c r="M38" i="3"/>
  <c r="I39" i="3"/>
  <c r="E40" i="3"/>
  <c r="M40" i="3"/>
  <c r="I41" i="3"/>
  <c r="I44" i="3" s="1"/>
  <c r="E42" i="3"/>
  <c r="M42" i="3"/>
  <c r="H31" i="3"/>
  <c r="G5" i="3"/>
  <c r="K7" i="3"/>
  <c r="D7" i="3"/>
  <c r="L7" i="3"/>
  <c r="E7" i="3"/>
  <c r="F7" i="3"/>
  <c r="N7" i="3"/>
  <c r="G7" i="3"/>
  <c r="D5" i="3"/>
  <c r="M7" i="3"/>
  <c r="E5" i="3"/>
  <c r="H6" i="3"/>
  <c r="E51" i="3"/>
  <c r="M51" i="3"/>
  <c r="J6" i="3"/>
  <c r="K6" i="3"/>
  <c r="E31" i="3"/>
  <c r="M31" i="3"/>
  <c r="I31" i="3"/>
  <c r="I56" i="3" s="1"/>
  <c r="D50" i="3"/>
  <c r="D52" i="3"/>
  <c r="D6" i="3"/>
  <c r="L6" i="3"/>
  <c r="E6" i="3"/>
  <c r="M6" i="3"/>
  <c r="F50" i="3"/>
  <c r="N50" i="3"/>
  <c r="F52" i="3"/>
  <c r="F6" i="3"/>
  <c r="N6" i="3"/>
  <c r="G6" i="3"/>
  <c r="E9" i="2"/>
  <c r="D31" i="3"/>
  <c r="L31" i="3"/>
  <c r="C12" i="2"/>
  <c r="E12" i="2" s="1"/>
  <c r="C7" i="2"/>
  <c r="C10" i="2"/>
  <c r="C8" i="2"/>
  <c r="L5" i="5" l="1"/>
  <c r="K6" i="5"/>
  <c r="P49" i="3"/>
  <c r="P53" i="3" s="1"/>
  <c r="K44" i="3"/>
  <c r="F44" i="3"/>
  <c r="K31" i="3"/>
  <c r="O31" i="3"/>
  <c r="D7" i="2" s="1"/>
  <c r="E7" i="2" s="1"/>
  <c r="G31" i="3"/>
  <c r="J31" i="3"/>
  <c r="F31" i="3"/>
  <c r="N31" i="3"/>
  <c r="N8" i="3"/>
  <c r="N32" i="3" s="1"/>
  <c r="G8" i="3"/>
  <c r="G32" i="3" s="1"/>
  <c r="L8" i="3"/>
  <c r="E10" i="2"/>
  <c r="K8" i="3"/>
  <c r="K32" i="3" s="1"/>
  <c r="I8" i="3"/>
  <c r="I45" i="3" s="1"/>
  <c r="O32" i="3"/>
  <c r="F8" i="3"/>
  <c r="E8" i="3"/>
  <c r="E32" i="3" s="1"/>
  <c r="M44" i="3"/>
  <c r="N44" i="3"/>
  <c r="G44" i="3"/>
  <c r="G56" i="3" s="1"/>
  <c r="H44" i="3"/>
  <c r="J44" i="3"/>
  <c r="E44" i="3"/>
  <c r="E56" i="3" s="1"/>
  <c r="O44" i="3"/>
  <c r="L44" i="3"/>
  <c r="L57" i="3" s="1"/>
  <c r="L58" i="3" s="1"/>
  <c r="L45" i="3"/>
  <c r="F56" i="3"/>
  <c r="D44" i="3"/>
  <c r="D56" i="3" s="1"/>
  <c r="E11" i="2"/>
  <c r="J8" i="3"/>
  <c r="J32" i="3" s="1"/>
  <c r="H8" i="3"/>
  <c r="D8" i="3"/>
  <c r="M8" i="3"/>
  <c r="M32" i="3" s="1"/>
  <c r="L32" i="3"/>
  <c r="C13" i="2"/>
  <c r="L6" i="5" l="1"/>
  <c r="K7" i="5"/>
  <c r="H56" i="3"/>
  <c r="H45" i="3"/>
  <c r="H57" i="3"/>
  <c r="J57" i="3"/>
  <c r="J58" i="3" s="1"/>
  <c r="H32" i="3"/>
  <c r="N57" i="3"/>
  <c r="N58" i="3" s="1"/>
  <c r="I57" i="3"/>
  <c r="I58" i="3" s="1"/>
  <c r="E57" i="3"/>
  <c r="E58" i="3" s="1"/>
  <c r="G57" i="3"/>
  <c r="G58" i="3" s="1"/>
  <c r="K57" i="3"/>
  <c r="K58" i="3" s="1"/>
  <c r="K45" i="3"/>
  <c r="O45" i="3"/>
  <c r="O57" i="3"/>
  <c r="O58" i="3" s="1"/>
  <c r="I32" i="3"/>
  <c r="D57" i="3"/>
  <c r="D58" i="3" s="1"/>
  <c r="F57" i="3"/>
  <c r="F58" i="3" s="1"/>
  <c r="H58" i="3"/>
  <c r="J45" i="3"/>
  <c r="N45" i="3"/>
  <c r="E45" i="3"/>
  <c r="D45" i="3"/>
  <c r="M45" i="3"/>
  <c r="M57" i="3"/>
  <c r="M58" i="3" s="1"/>
  <c r="D32" i="3"/>
  <c r="K8" i="5" l="1"/>
  <c r="L7" i="5"/>
  <c r="E8" i="2"/>
  <c r="D13" i="2"/>
  <c r="E13" i="2" s="1"/>
  <c r="K9" i="5" l="1"/>
  <c r="L8" i="5"/>
  <c r="L9" i="5" l="1"/>
  <c r="K10" i="5"/>
  <c r="L10" i="5" l="1"/>
  <c r="K11" i="5"/>
  <c r="L11" i="5" l="1"/>
  <c r="K12" i="5"/>
  <c r="L12" i="5" l="1"/>
  <c r="K13" i="5"/>
  <c r="L13" i="5" l="1"/>
  <c r="K14" i="5"/>
  <c r="L14" i="5" l="1"/>
  <c r="K15" i="5"/>
  <c r="L15" i="5" l="1"/>
  <c r="K16" i="5"/>
  <c r="L16" i="5" l="1"/>
  <c r="K17" i="5"/>
  <c r="L17" i="5" l="1"/>
  <c r="K18" i="5"/>
  <c r="L18" i="5" l="1"/>
  <c r="K19" i="5"/>
  <c r="L19" i="5" l="1"/>
  <c r="K20" i="5"/>
  <c r="L20" i="5" l="1"/>
  <c r="K21" i="5"/>
  <c r="L21" i="5" l="1"/>
  <c r="K22" i="5"/>
  <c r="L22" i="5" l="1"/>
  <c r="K23" i="5"/>
  <c r="L23" i="5" l="1"/>
  <c r="K24" i="5"/>
  <c r="L24" i="5" l="1"/>
  <c r="K25" i="5"/>
  <c r="L25" i="5" l="1"/>
  <c r="K26" i="5"/>
  <c r="L26" i="5" l="1"/>
  <c r="K27" i="5"/>
  <c r="L27" i="5" l="1"/>
  <c r="K28" i="5"/>
  <c r="L28" i="5" l="1"/>
  <c r="K29" i="5"/>
  <c r="L29" i="5" l="1"/>
  <c r="K30" i="5"/>
  <c r="L30" i="5" l="1"/>
  <c r="K31" i="5"/>
  <c r="L31" i="5" l="1"/>
  <c r="K32" i="5"/>
  <c r="K33" i="5" l="1"/>
  <c r="L33" i="5" s="1"/>
  <c r="L32" i="5"/>
</calcChain>
</file>

<file path=xl/sharedStrings.xml><?xml version="1.0" encoding="utf-8"?>
<sst xmlns="http://schemas.openxmlformats.org/spreadsheetml/2006/main" count="145" uniqueCount="105">
  <si>
    <t xml:space="preserve">PLANILHA DE GASTOS </t>
  </si>
  <si>
    <t>Receitas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</si>
  <si>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</si>
  <si>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</si>
  <si>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</si>
  <si>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</si>
  <si>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</si>
  <si>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</si>
  <si>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</si>
  <si>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</si>
  <si>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</si>
  <si>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</si>
  <si>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</si>
  <si>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</si>
  <si>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Renda mensal</t>
  </si>
  <si>
    <t>Vale refeição</t>
  </si>
  <si>
    <t>Outros</t>
  </si>
  <si>
    <t>Receita Total</t>
  </si>
  <si>
    <t>*Não edite informações dessa tabela. Altere apenas a planilha "Fluxo de Caixa"</t>
  </si>
  <si>
    <t>Despesas Essenciais (1)</t>
  </si>
  <si>
    <t>Condomínio</t>
  </si>
  <si>
    <t>Aluguel</t>
  </si>
  <si>
    <t>Transporte</t>
  </si>
  <si>
    <t>Alimentação</t>
  </si>
  <si>
    <t>Luz</t>
  </si>
  <si>
    <t>Água</t>
  </si>
  <si>
    <t>Internet</t>
  </si>
  <si>
    <t>Academia</t>
  </si>
  <si>
    <t>Saúde</t>
  </si>
  <si>
    <t>Cartão de Crédito</t>
  </si>
  <si>
    <t>Diarista</t>
  </si>
  <si>
    <t>Livros</t>
  </si>
  <si>
    <t>Empréstimo</t>
  </si>
  <si>
    <t>Celular</t>
  </si>
  <si>
    <t>Plano de Saúde</t>
  </si>
  <si>
    <t>Supermercado</t>
  </si>
  <si>
    <t>Diversos</t>
  </si>
  <si>
    <t>Uber</t>
  </si>
  <si>
    <t>Microsoft</t>
  </si>
  <si>
    <t>Necessidades Básicas</t>
  </si>
  <si>
    <t>Despesas Essenciais/Receita</t>
  </si>
  <si>
    <t>Lazer (2)</t>
  </si>
  <si>
    <t>Alimentação (Gastos extras)</t>
  </si>
  <si>
    <t>Assinaturas Mensais</t>
  </si>
  <si>
    <t>Passeios</t>
  </si>
  <si>
    <t>Hobbies</t>
  </si>
  <si>
    <t>Confraternização</t>
  </si>
  <si>
    <t>Uber Lazer</t>
  </si>
  <si>
    <t>Personalizar #2</t>
  </si>
  <si>
    <t>Despesas Não Essenciais</t>
  </si>
  <si>
    <t>Despesas Não Essenciais/Receita</t>
  </si>
  <si>
    <t>Investimentos</t>
  </si>
  <si>
    <t>Educação / Agiota (3)</t>
  </si>
  <si>
    <t>Aposentadoria (4)</t>
  </si>
  <si>
    <t>Liberdade Financeira / Invest (5)</t>
  </si>
  <si>
    <t>Emergência (6)</t>
  </si>
  <si>
    <t>Resumo do mês</t>
  </si>
  <si>
    <t>Despesas totais</t>
  </si>
  <si>
    <t>* não editar esses campos</t>
  </si>
  <si>
    <t xml:space="preserve">Sobras ($) </t>
  </si>
  <si>
    <t>Sobras (%)</t>
  </si>
  <si>
    <t>ORÇAMENTO</t>
  </si>
  <si>
    <t>PROGRAMAÇÃO DE ORÇAMENTO</t>
  </si>
  <si>
    <t>Distribuição do Orçamento</t>
  </si>
  <si>
    <t>Renda Prevista (Mensal)</t>
  </si>
  <si>
    <t>Dívidas (Mensal)</t>
  </si>
  <si>
    <t>Renda Real (Mensal)</t>
  </si>
  <si>
    <t>Tipo de fluxo</t>
  </si>
  <si>
    <t>%</t>
  </si>
  <si>
    <t>Investimento</t>
  </si>
  <si>
    <t>Emergência</t>
  </si>
  <si>
    <t>Educação</t>
  </si>
  <si>
    <t>Lazer</t>
  </si>
  <si>
    <t>Aposentadoria</t>
  </si>
  <si>
    <t>ACOMPANHAMENTO DO MÊS</t>
  </si>
  <si>
    <t>Mês</t>
  </si>
  <si>
    <t>Planejado</t>
  </si>
  <si>
    <t>Gasto atual</t>
  </si>
  <si>
    <t>Disponível</t>
  </si>
  <si>
    <t xml:space="preserve">Aposentadoria </t>
  </si>
  <si>
    <t>Total</t>
  </si>
  <si>
    <t>p</t>
  </si>
  <si>
    <t>Despesas Essenciais</t>
  </si>
  <si>
    <t>Data</t>
  </si>
  <si>
    <t>Categoria</t>
  </si>
  <si>
    <t>Descrição</t>
  </si>
  <si>
    <t>Valor</t>
  </si>
  <si>
    <t>Salário</t>
  </si>
  <si>
    <t>Condominio 01/2024</t>
  </si>
  <si>
    <t>Amazon Prime</t>
  </si>
  <si>
    <t>Educação (3)</t>
  </si>
  <si>
    <t>Curso</t>
  </si>
  <si>
    <t>Date:</t>
  </si>
  <si>
    <t>Active</t>
  </si>
  <si>
    <t>Buy</t>
  </si>
  <si>
    <t>Sell</t>
  </si>
  <si>
    <t>Prohibited</t>
  </si>
  <si>
    <t>Payout</t>
  </si>
  <si>
    <t>Victory</t>
  </si>
  <si>
    <t>Defeat</t>
  </si>
  <si>
    <t xml:space="preserve">Percentage </t>
  </si>
  <si>
    <t xml:space="preserve">Lucro </t>
  </si>
  <si>
    <t>Dola💵</t>
  </si>
  <si>
    <t>Real🪙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</si>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</sst>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  <numFmt numFmtId="165" formatCode="mmmm/yy"/>
    <numFmt numFmtId="166" formatCode="d/m/yyyy"/>
    <numFmt numFmtId="167" formatCode="_-[$$-409]* #,##0.00_ ;_-[$$-409]* \-#,##0.00\ ;_-[$$-409]* &quot;-&quot;??_ ;_-@_ "/>
    <numFmt numFmtId="168" formatCode="_-[$R$-416]\ * #,##0.00_-;\-[$R$-416]\ * #,##0.00_-;_-[$R$-416]\ * &quot;-&quot;??_-;_-@_-"/>
  </numFmts>
  <fonts count="44">
    <font>
      <sz val="11"/>
      <color theme="1"/>
      <name val="Calibri"/>
      <scheme val="minor"/>
    </font>
    <font>
      <sz val="11"/>
      <color theme="1"/>
      <name val="Calibri"/>
      <scheme val="major"/>
    </font>
    <font>
      <sz val="14"/>
      <color theme="1"/>
      <name val="Calibri"/>
      <scheme val="major"/>
    </font>
    <font>
      <sz val="12"/>
      <color theme="1"/>
      <name val="Calibri"/>
      <scheme val="major"/>
    </font>
    <font>
      <sz val="12"/>
      <color theme="0"/>
      <name val="Calibri"/>
      <scheme val="major"/>
    </font>
    <font>
      <b/>
      <sz val="12"/>
      <color theme="1"/>
      <name val="Calibri"/>
      <scheme val="major"/>
    </font>
    <font>
      <sz val="10"/>
      <color theme="1"/>
      <name val="Calibri"/>
      <scheme val="major"/>
    </font>
    <font>
      <sz val="18"/>
      <color theme="0"/>
      <name val="Calibri"/>
      <scheme val="major"/>
    </font>
    <font>
      <b/>
      <sz val="16"/>
      <color rgb="FF0093DC"/>
      <name val="Calibri"/>
      <scheme val="major"/>
    </font>
    <font>
      <sz val="11"/>
      <color rgb="FF000000"/>
      <name val="Calibri"/>
      <scheme val="major"/>
    </font>
    <font>
      <b/>
      <sz val="14"/>
      <color rgb="FFFFC000"/>
      <name val="Calibri"/>
      <scheme val="major"/>
    </font>
    <font>
      <b/>
      <sz val="14"/>
      <color rgb="FF92D050"/>
      <name val="Calibri"/>
      <scheme val="major"/>
    </font>
    <font>
      <b/>
      <sz val="14"/>
      <color rgb="FF0093DC"/>
      <name val="Calibri"/>
      <scheme val="major"/>
    </font>
    <font>
      <b/>
      <sz val="14"/>
      <color rgb="FFFFFF00"/>
      <name val="Calibri"/>
      <scheme val="major"/>
    </font>
    <font>
      <sz val="11"/>
      <color rgb="FF595959"/>
      <name val="Calibri"/>
      <scheme val="major"/>
    </font>
    <font>
      <sz val="11"/>
      <color rgb="FF808080"/>
      <name val="Calibri"/>
      <scheme val="major"/>
    </font>
    <font>
      <b/>
      <sz val="12"/>
      <color rgb="FF595959"/>
      <name val="Calibri"/>
      <scheme val="major"/>
    </font>
    <font>
      <sz val="11"/>
      <color rgb="FF444444"/>
      <name val="Calibri"/>
      <scheme val="major"/>
    </font>
    <font>
      <b/>
      <sz val="11"/>
      <color rgb="FF595959"/>
      <name val="Calibri"/>
      <scheme val="major"/>
    </font>
    <font>
      <sz val="12"/>
      <color rgb="FF595959"/>
      <name val="Calibri"/>
      <scheme val="major"/>
    </font>
    <font>
      <b/>
      <sz val="12"/>
      <color rgb="FF808080"/>
      <name val="Calibri"/>
      <scheme val="major"/>
    </font>
    <font>
      <b/>
      <sz val="11"/>
      <color theme="1"/>
      <name val="Calibri"/>
      <scheme val="major"/>
    </font>
    <font>
      <sz val="11"/>
      <color theme="4"/>
      <name val="Calibri"/>
      <scheme val="major"/>
    </font>
    <font>
      <b/>
      <sz val="11"/>
      <color theme="4"/>
      <name val="Calibri"/>
      <scheme val="major"/>
    </font>
    <font>
      <sz val="11"/>
      <color rgb="FF00B050"/>
      <name val="Calibri"/>
      <scheme val="major"/>
    </font>
    <font>
      <b/>
      <sz val="11"/>
      <color rgb="FF00B050"/>
      <name val="Calibri"/>
      <scheme val="major"/>
    </font>
    <font>
      <b/>
      <sz val="11"/>
      <color rgb="FF808080"/>
      <name val="Calibri"/>
      <scheme val="major"/>
    </font>
    <font>
      <b/>
      <sz val="16"/>
      <color rgb="FF00B0F0"/>
      <name val="Calibri"/>
      <scheme val="major"/>
    </font>
    <font>
      <sz val="11"/>
      <color rgb="FF3A3838"/>
      <name val="Calibri"/>
      <scheme val="major"/>
    </font>
    <font>
      <sz val="11"/>
      <color theme="0"/>
      <name val="Calibri"/>
      <scheme val="major"/>
    </font>
    <font>
      <sz val="18"/>
      <color rgb="FF00C3F6"/>
      <name val="Calibri"/>
      <scheme val="major"/>
    </font>
    <font>
      <sz val="11"/>
      <name val="Calibri"/>
      <scheme val="major"/>
    </font>
    <font>
      <sz val="18"/>
      <color rgb="FF00B1DC"/>
      <name val="Calibri"/>
      <scheme val="major"/>
    </font>
    <font>
      <b/>
      <sz val="12"/>
      <color theme="0"/>
      <name val="Calibri"/>
      <scheme val="major"/>
    </font>
    <font>
      <sz val="12"/>
      <color rgb="FF3A3838"/>
      <name val="Calibri"/>
      <scheme val="major"/>
    </font>
    <font>
      <b/>
      <sz val="14"/>
      <color theme="0"/>
      <name val="Calibri"/>
      <scheme val="major"/>
    </font>
    <font>
      <sz val="20"/>
      <color theme="1"/>
      <name val="Calibri"/>
      <scheme val="major"/>
    </font>
    <font>
      <b/>
      <sz val="20"/>
      <color theme="1"/>
      <name val="Calibri"/>
      <scheme val="major"/>
    </font>
    <font>
      <sz val="11"/>
      <color rgb="FFFFFFFF"/>
      <name val="Calibri"/>
      <scheme val="major"/>
    </font>
    <font>
      <sz val="12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4"/>
      <color rgb="FF00B050"/>
      <name val="Calibri"/>
      <scheme val="minor"/>
    </font>
    <font>
      <sz val="14"/>
      <color rgb="FFFF0000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89F7FF"/>
        <bgColor rgb="FF89F7FF"/>
      </patternFill>
    </fill>
    <fill>
      <patternFill patternType="solid">
        <fgColor rgb="FFE7E6E6"/>
        <bgColor rgb="FFE7E6E6"/>
      </patternFill>
    </fill>
    <fill>
      <patternFill patternType="solid">
        <fgColor rgb="FFFFA3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9F7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DADA"/>
        <bgColor indexed="64"/>
      </patternFill>
    </fill>
    <fill>
      <patternFill patternType="solid">
        <fgColor rgb="FFCEE3C8"/>
        <bgColor indexed="64"/>
      </patternFill>
    </fill>
    <fill>
      <patternFill patternType="solid">
        <fgColor rgb="FFE9FFE3"/>
        <bgColor indexed="64"/>
      </patternFill>
    </fill>
  </fills>
  <borders count="6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D9D9D9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D9D9D9"/>
      </bottom>
      <diagonal/>
    </border>
    <border>
      <left style="thin">
        <color rgb="FF000000"/>
      </left>
      <right style="medium">
        <color rgb="FF000000"/>
      </right>
      <top/>
      <bottom style="thin">
        <color rgb="FFD9D9D9"/>
      </bottom>
      <diagonal/>
    </border>
    <border>
      <left style="thin">
        <color rgb="FF000000"/>
      </left>
      <right/>
      <top style="thin">
        <color rgb="FFD9D9D9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D9D9D9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D9D9D9"/>
      </bottom>
      <diagonal/>
    </border>
    <border>
      <left style="thin">
        <color rgb="FF000000"/>
      </left>
      <right/>
      <top style="medium">
        <color rgb="FF000000"/>
      </top>
      <bottom style="thin">
        <color rgb="FFD9D9D9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D9D9D9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D9D9D9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D9D9D9"/>
      </top>
      <bottom style="thin">
        <color rgb="FFD9D9D9"/>
      </bottom>
      <diagonal/>
    </border>
    <border>
      <left/>
      <right style="thin">
        <color rgb="FF000000"/>
      </right>
      <top style="thin">
        <color rgb="FFD9D9D9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/>
      <bottom style="thin">
        <color rgb="FFD9D9D9"/>
      </bottom>
      <diagonal/>
    </border>
    <border>
      <left/>
      <right style="thin">
        <color rgb="FF000000"/>
      </right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4" borderId="4" xfId="0" applyFont="1" applyFill="1" applyBorder="1"/>
    <xf numFmtId="0" fontId="1" fillId="0" borderId="4" xfId="0" applyFont="1" applyBorder="1"/>
    <xf numFmtId="0" fontId="2" fillId="9" borderId="57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4" fillId="13" borderId="39" xfId="0" applyFont="1" applyFill="1" applyBorder="1" applyAlignment="1">
      <alignment vertical="center"/>
    </xf>
    <xf numFmtId="0" fontId="4" fillId="13" borderId="40" xfId="0" applyFont="1" applyFill="1" applyBorder="1" applyAlignment="1">
      <alignment horizontal="center" vertical="center"/>
    </xf>
    <xf numFmtId="0" fontId="4" fillId="13" borderId="52" xfId="0" applyFont="1" applyFill="1" applyBorder="1" applyAlignment="1">
      <alignment horizontal="center" vertical="center"/>
    </xf>
    <xf numFmtId="0" fontId="3" fillId="5" borderId="53" xfId="0" applyFont="1" applyFill="1" applyBorder="1" applyAlignment="1">
      <alignment vertical="center"/>
    </xf>
    <xf numFmtId="164" fontId="3" fillId="3" borderId="5" xfId="0" applyNumberFormat="1" applyFont="1" applyFill="1" applyBorder="1" applyAlignment="1">
      <alignment vertical="center"/>
    </xf>
    <xf numFmtId="164" fontId="3" fillId="6" borderId="31" xfId="0" applyNumberFormat="1" applyFont="1" applyFill="1" applyBorder="1" applyAlignment="1">
      <alignment vertical="center"/>
    </xf>
    <xf numFmtId="0" fontId="4" fillId="13" borderId="54" xfId="0" applyFont="1" applyFill="1" applyBorder="1" applyAlignment="1">
      <alignment vertical="center"/>
    </xf>
    <xf numFmtId="164" fontId="4" fillId="13" borderId="55" xfId="0" applyNumberFormat="1" applyFont="1" applyFill="1" applyBorder="1" applyAlignment="1">
      <alignment vertical="center"/>
    </xf>
    <xf numFmtId="164" fontId="4" fillId="13" borderId="56" xfId="0" applyNumberFormat="1" applyFont="1" applyFill="1" applyBorder="1" applyAlignment="1">
      <alignment vertical="center"/>
    </xf>
    <xf numFmtId="0" fontId="6" fillId="0" borderId="4" xfId="0" applyFont="1" applyBorder="1"/>
    <xf numFmtId="0" fontId="1" fillId="0" borderId="0" xfId="0" applyFont="1"/>
    <xf numFmtId="0" fontId="9" fillId="0" borderId="4" xfId="0" applyFont="1" applyBorder="1"/>
    <xf numFmtId="0" fontId="9" fillId="0" borderId="36" xfId="0" applyFont="1" applyBorder="1"/>
    <xf numFmtId="0" fontId="9" fillId="0" borderId="45" xfId="0" applyFont="1" applyBorder="1"/>
    <xf numFmtId="0" fontId="1" fillId="0" borderId="42" xfId="0" applyFont="1" applyBorder="1"/>
    <xf numFmtId="164" fontId="15" fillId="0" borderId="7" xfId="0" applyNumberFormat="1" applyFont="1" applyBorder="1" applyAlignment="1">
      <alignment horizontal="center" vertical="center"/>
    </xf>
    <xf numFmtId="164" fontId="15" fillId="0" borderId="20" xfId="0" applyNumberFormat="1" applyFont="1" applyBorder="1" applyAlignment="1">
      <alignment horizontal="center" vertical="center"/>
    </xf>
    <xf numFmtId="164" fontId="15" fillId="0" borderId="21" xfId="0" applyNumberFormat="1" applyFont="1" applyBorder="1" applyAlignment="1">
      <alignment horizontal="center" vertical="center"/>
    </xf>
    <xf numFmtId="0" fontId="16" fillId="0" borderId="34" xfId="0" applyFont="1" applyBorder="1" applyAlignment="1">
      <alignment vertical="center"/>
    </xf>
    <xf numFmtId="164" fontId="18" fillId="0" borderId="15" xfId="0" applyNumberFormat="1" applyFont="1" applyBorder="1" applyAlignment="1">
      <alignment vertical="center"/>
    </xf>
    <xf numFmtId="164" fontId="18" fillId="0" borderId="22" xfId="0" applyNumberFormat="1" applyFont="1" applyBorder="1" applyAlignment="1">
      <alignment vertical="center"/>
    </xf>
    <xf numFmtId="164" fontId="18" fillId="0" borderId="22" xfId="0" applyNumberFormat="1" applyFont="1" applyBorder="1" applyAlignment="1">
      <alignment horizontal="center" vertical="center"/>
    </xf>
    <xf numFmtId="164" fontId="18" fillId="0" borderId="23" xfId="0" applyNumberFormat="1" applyFont="1" applyBorder="1" applyAlignment="1">
      <alignment vertical="center"/>
    </xf>
    <xf numFmtId="0" fontId="1" fillId="8" borderId="10" xfId="0" applyFont="1" applyFill="1" applyBorder="1" applyAlignment="1">
      <alignment vertical="center"/>
    </xf>
    <xf numFmtId="164" fontId="15" fillId="8" borderId="29" xfId="0" applyNumberFormat="1" applyFont="1" applyFill="1" applyBorder="1" applyAlignment="1">
      <alignment horizontal="center" vertical="center"/>
    </xf>
    <xf numFmtId="164" fontId="15" fillId="8" borderId="30" xfId="0" applyNumberFormat="1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vertical="center"/>
    </xf>
    <xf numFmtId="164" fontId="15" fillId="8" borderId="20" xfId="0" applyNumberFormat="1" applyFont="1" applyFill="1" applyBorder="1" applyAlignment="1">
      <alignment horizontal="center" vertical="center"/>
    </xf>
    <xf numFmtId="164" fontId="15" fillId="8" borderId="21" xfId="0" applyNumberFormat="1" applyFont="1" applyFill="1" applyBorder="1" applyAlignment="1">
      <alignment horizontal="center" vertical="center"/>
    </xf>
    <xf numFmtId="164" fontId="15" fillId="8" borderId="36" xfId="0" applyNumberFormat="1" applyFont="1" applyFill="1" applyBorder="1" applyAlignment="1">
      <alignment horizontal="center" vertical="center"/>
    </xf>
    <xf numFmtId="164" fontId="15" fillId="8" borderId="45" xfId="0" applyNumberFormat="1" applyFont="1" applyFill="1" applyBorder="1" applyAlignment="1">
      <alignment horizontal="center" vertical="center"/>
    </xf>
    <xf numFmtId="164" fontId="18" fillId="5" borderId="6" xfId="0" applyNumberFormat="1" applyFont="1" applyFill="1" applyBorder="1" applyAlignment="1">
      <alignment vertical="center"/>
    </xf>
    <xf numFmtId="164" fontId="18" fillId="5" borderId="31" xfId="0" applyNumberFormat="1" applyFont="1" applyFill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9" fontId="15" fillId="0" borderId="4" xfId="0" applyNumberFormat="1" applyFont="1" applyBorder="1" applyAlignment="1">
      <alignment vertical="center"/>
    </xf>
    <xf numFmtId="9" fontId="15" fillId="0" borderId="14" xfId="0" applyNumberFormat="1" applyFont="1" applyBorder="1" applyAlignment="1">
      <alignment vertical="center"/>
    </xf>
    <xf numFmtId="164" fontId="15" fillId="8" borderId="51" xfId="0" applyNumberFormat="1" applyFont="1" applyFill="1" applyBorder="1" applyAlignment="1">
      <alignment horizontal="center" vertical="center"/>
    </xf>
    <xf numFmtId="164" fontId="15" fillId="8" borderId="32" xfId="0" applyNumberFormat="1" applyFont="1" applyFill="1" applyBorder="1" applyAlignment="1">
      <alignment horizontal="center" vertical="center"/>
    </xf>
    <xf numFmtId="164" fontId="15" fillId="8" borderId="47" xfId="0" applyNumberFormat="1" applyFont="1" applyFill="1" applyBorder="1" applyAlignment="1">
      <alignment horizontal="center" vertical="center"/>
    </xf>
    <xf numFmtId="164" fontId="15" fillId="0" borderId="50" xfId="0" applyNumberFormat="1" applyFont="1" applyBorder="1" applyAlignment="1">
      <alignment horizontal="center" vertical="center"/>
    </xf>
    <xf numFmtId="164" fontId="15" fillId="0" borderId="49" xfId="0" applyNumberFormat="1" applyFont="1" applyBorder="1" applyAlignment="1">
      <alignment horizontal="center" vertical="center"/>
    </xf>
    <xf numFmtId="164" fontId="15" fillId="0" borderId="48" xfId="0" applyNumberFormat="1" applyFont="1" applyBorder="1" applyAlignment="1">
      <alignment horizontal="center" vertical="center"/>
    </xf>
    <xf numFmtId="164" fontId="15" fillId="8" borderId="48" xfId="0" applyNumberFormat="1" applyFont="1" applyFill="1" applyBorder="1" applyAlignment="1">
      <alignment horizontal="center" vertical="center"/>
    </xf>
    <xf numFmtId="164" fontId="15" fillId="8" borderId="49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15" fillId="0" borderId="45" xfId="0" applyNumberFormat="1" applyFont="1" applyBorder="1" applyAlignment="1">
      <alignment horizontal="center" vertical="center"/>
    </xf>
    <xf numFmtId="164" fontId="18" fillId="5" borderId="5" xfId="0" applyNumberFormat="1" applyFont="1" applyFill="1" applyBorder="1" applyAlignment="1">
      <alignment vertical="center"/>
    </xf>
    <xf numFmtId="164" fontId="18" fillId="5" borderId="3" xfId="0" applyNumberFormat="1" applyFont="1" applyFill="1" applyBorder="1" applyAlignment="1">
      <alignment vertical="center"/>
    </xf>
    <xf numFmtId="44" fontId="21" fillId="0" borderId="4" xfId="0" applyNumberFormat="1" applyFont="1" applyBorder="1"/>
    <xf numFmtId="0" fontId="21" fillId="0" borderId="0" xfId="0" applyFont="1"/>
    <xf numFmtId="0" fontId="22" fillId="8" borderId="13" xfId="0" applyFont="1" applyFill="1" applyBorder="1" applyAlignment="1">
      <alignment vertical="center"/>
    </xf>
    <xf numFmtId="0" fontId="23" fillId="0" borderId="0" xfId="0" applyFont="1"/>
    <xf numFmtId="0" fontId="24" fillId="0" borderId="13" xfId="0" applyFont="1" applyBorder="1" applyAlignment="1">
      <alignment vertical="center"/>
    </xf>
    <xf numFmtId="0" fontId="25" fillId="0" borderId="0" xfId="0" applyFont="1"/>
    <xf numFmtId="44" fontId="1" fillId="0" borderId="4" xfId="0" applyNumberFormat="1" applyFont="1" applyBorder="1"/>
    <xf numFmtId="0" fontId="1" fillId="0" borderId="10" xfId="0" applyFont="1" applyBorder="1"/>
    <xf numFmtId="0" fontId="1" fillId="0" borderId="13" xfId="0" applyFont="1" applyBorder="1"/>
    <xf numFmtId="0" fontId="18" fillId="0" borderId="8" xfId="0" applyFont="1" applyBorder="1"/>
    <xf numFmtId="0" fontId="26" fillId="0" borderId="8" xfId="0" applyFont="1" applyBorder="1"/>
    <xf numFmtId="164" fontId="15" fillId="0" borderId="7" xfId="0" applyNumberFormat="1" applyFont="1" applyBorder="1" applyAlignment="1">
      <alignment horizontal="center"/>
    </xf>
    <xf numFmtId="0" fontId="14" fillId="0" borderId="4" xfId="0" applyFont="1" applyBorder="1"/>
    <xf numFmtId="0" fontId="15" fillId="0" borderId="4" xfId="0" applyFont="1" applyBorder="1"/>
    <xf numFmtId="164" fontId="15" fillId="0" borderId="4" xfId="0" applyNumberFormat="1" applyFont="1" applyBorder="1"/>
    <xf numFmtId="0" fontId="27" fillId="0" borderId="25" xfId="0" applyFont="1" applyBorder="1" applyAlignment="1">
      <alignment vertical="center"/>
    </xf>
    <xf numFmtId="0" fontId="1" fillId="0" borderId="25" xfId="0" applyFont="1" applyBorder="1"/>
    <xf numFmtId="0" fontId="27" fillId="0" borderId="4" xfId="0" applyFont="1" applyBorder="1" applyAlignment="1">
      <alignment vertical="center"/>
    </xf>
    <xf numFmtId="0" fontId="1" fillId="0" borderId="14" xfId="0" applyFont="1" applyBorder="1"/>
    <xf numFmtId="0" fontId="1" fillId="9" borderId="10" xfId="0" applyFont="1" applyFill="1" applyBorder="1"/>
    <xf numFmtId="164" fontId="28" fillId="0" borderId="41" xfId="0" applyNumberFormat="1" applyFont="1" applyBorder="1" applyAlignment="1">
      <alignment vertical="center"/>
    </xf>
    <xf numFmtId="164" fontId="1" fillId="0" borderId="4" xfId="0" applyNumberFormat="1" applyFont="1" applyBorder="1"/>
    <xf numFmtId="0" fontId="1" fillId="8" borderId="13" xfId="0" applyFont="1" applyFill="1" applyBorder="1"/>
    <xf numFmtId="164" fontId="28" fillId="8" borderId="45" xfId="0" applyNumberFormat="1" applyFont="1" applyFill="1" applyBorder="1" applyAlignment="1">
      <alignment vertical="center"/>
    </xf>
    <xf numFmtId="0" fontId="1" fillId="9" borderId="16" xfId="0" applyFont="1" applyFill="1" applyBorder="1"/>
    <xf numFmtId="164" fontId="29" fillId="13" borderId="63" xfId="0" applyNumberFormat="1" applyFont="1" applyFill="1" applyBorder="1" applyAlignment="1">
      <alignment vertical="center"/>
    </xf>
    <xf numFmtId="0" fontId="1" fillId="9" borderId="4" xfId="0" applyFont="1" applyFill="1" applyBorder="1" applyAlignment="1">
      <alignment vertical="center"/>
    </xf>
    <xf numFmtId="0" fontId="3" fillId="9" borderId="4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1" fillId="10" borderId="24" xfId="0" applyFont="1" applyFill="1" applyBorder="1"/>
    <xf numFmtId="0" fontId="9" fillId="10" borderId="26" xfId="0" applyFont="1" applyFill="1" applyBorder="1" applyAlignment="1">
      <alignment horizontal="right" vertical="center"/>
    </xf>
    <xf numFmtId="10" fontId="28" fillId="9" borderId="45" xfId="0" applyNumberFormat="1" applyFont="1" applyFill="1" applyBorder="1" applyAlignment="1">
      <alignment vertical="center"/>
    </xf>
    <xf numFmtId="10" fontId="28" fillId="8" borderId="45" xfId="0" applyNumberFormat="1" applyFont="1" applyFill="1" applyBorder="1" applyAlignment="1">
      <alignment vertical="center"/>
    </xf>
    <xf numFmtId="0" fontId="1" fillId="12" borderId="16" xfId="0" applyFont="1" applyFill="1" applyBorder="1"/>
    <xf numFmtId="0" fontId="1" fillId="11" borderId="16" xfId="0" applyFont="1" applyFill="1" applyBorder="1" applyAlignment="1">
      <alignment vertical="center"/>
    </xf>
    <xf numFmtId="0" fontId="1" fillId="11" borderId="17" xfId="0" applyFont="1" applyFill="1" applyBorder="1" applyAlignment="1">
      <alignment vertical="center"/>
    </xf>
    <xf numFmtId="10" fontId="29" fillId="13" borderId="63" xfId="0" applyNumberFormat="1" applyFont="1" applyFill="1" applyBorder="1" applyAlignment="1">
      <alignment vertic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9" borderId="0" xfId="0" applyFont="1" applyFill="1"/>
    <xf numFmtId="0" fontId="31" fillId="0" borderId="4" xfId="0" applyFont="1" applyBorder="1"/>
    <xf numFmtId="0" fontId="7" fillId="4" borderId="4" xfId="0" applyFont="1" applyFill="1" applyBorder="1"/>
    <xf numFmtId="0" fontId="32" fillId="4" borderId="4" xfId="0" applyFont="1" applyFill="1" applyBorder="1" applyAlignment="1">
      <alignment horizontal="center" vertical="center"/>
    </xf>
    <xf numFmtId="164" fontId="1" fillId="0" borderId="0" xfId="0" applyNumberFormat="1" applyFont="1"/>
    <xf numFmtId="164" fontId="1" fillId="4" borderId="4" xfId="0" applyNumberFormat="1" applyFont="1" applyFill="1" applyBorder="1"/>
    <xf numFmtId="0" fontId="33" fillId="4" borderId="4" xfId="0" applyFont="1" applyFill="1" applyBorder="1"/>
    <xf numFmtId="164" fontId="34" fillId="4" borderId="4" xfId="0" applyNumberFormat="1" applyFont="1" applyFill="1" applyBorder="1"/>
    <xf numFmtId="0" fontId="3" fillId="4" borderId="4" xfId="0" applyFont="1" applyFill="1" applyBorder="1"/>
    <xf numFmtId="0" fontId="2" fillId="4" borderId="4" xfId="0" applyFont="1" applyFill="1" applyBorder="1"/>
    <xf numFmtId="0" fontId="35" fillId="4" borderId="4" xfId="0" applyFont="1" applyFill="1" applyBorder="1"/>
    <xf numFmtId="0" fontId="3" fillId="4" borderId="4" xfId="0" applyFont="1" applyFill="1" applyBorder="1" applyAlignment="1">
      <alignment vertical="center"/>
    </xf>
    <xf numFmtId="10" fontId="34" fillId="4" borderId="4" xfId="0" applyNumberFormat="1" applyFont="1" applyFill="1" applyBorder="1"/>
    <xf numFmtId="0" fontId="5" fillId="0" borderId="4" xfId="0" applyFont="1" applyBorder="1" applyAlignment="1">
      <alignment vertical="center"/>
    </xf>
    <xf numFmtId="10" fontId="33" fillId="4" borderId="4" xfId="0" applyNumberFormat="1" applyFont="1" applyFill="1" applyBorder="1"/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14" fontId="1" fillId="0" borderId="0" xfId="0" applyNumberFormat="1" applyFont="1"/>
    <xf numFmtId="166" fontId="1" fillId="0" borderId="0" xfId="0" applyNumberFormat="1" applyFont="1"/>
    <xf numFmtId="166" fontId="9" fillId="0" borderId="0" xfId="0" applyNumberFormat="1" applyFont="1" applyAlignment="1">
      <alignment horizontal="right"/>
    </xf>
    <xf numFmtId="0" fontId="1" fillId="8" borderId="10" xfId="0" applyFont="1" applyFill="1" applyBorder="1"/>
    <xf numFmtId="0" fontId="18" fillId="8" borderId="28" xfId="0" applyFont="1" applyFill="1" applyBorder="1"/>
    <xf numFmtId="0" fontId="26" fillId="8" borderId="28" xfId="0" applyFont="1" applyFill="1" applyBorder="1"/>
    <xf numFmtId="164" fontId="15" fillId="8" borderId="28" xfId="0" applyNumberFormat="1" applyFont="1" applyFill="1" applyBorder="1" applyAlignment="1">
      <alignment horizontal="center"/>
    </xf>
    <xf numFmtId="0" fontId="18" fillId="8" borderId="8" xfId="0" applyFont="1" applyFill="1" applyBorder="1"/>
    <xf numFmtId="0" fontId="26" fillId="8" borderId="8" xfId="0" applyFont="1" applyFill="1" applyBorder="1"/>
    <xf numFmtId="10" fontId="15" fillId="8" borderId="7" xfId="0" applyNumberFormat="1" applyFont="1" applyFill="1" applyBorder="1" applyAlignment="1">
      <alignment horizontal="right"/>
    </xf>
    <xf numFmtId="165" fontId="13" fillId="0" borderId="36" xfId="0" applyNumberFormat="1" applyFont="1" applyBorder="1" applyAlignment="1">
      <alignment horizontal="center"/>
    </xf>
    <xf numFmtId="164" fontId="15" fillId="0" borderId="28" xfId="0" applyNumberFormat="1" applyFont="1" applyBorder="1" applyAlignment="1">
      <alignment horizontal="center" vertical="center"/>
    </xf>
    <xf numFmtId="164" fontId="15" fillId="0" borderId="29" xfId="0" applyNumberFormat="1" applyFont="1" applyBorder="1" applyAlignment="1">
      <alignment horizontal="center" vertical="center"/>
    </xf>
    <xf numFmtId="164" fontId="15" fillId="0" borderId="30" xfId="0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/>
    </xf>
    <xf numFmtId="165" fontId="10" fillId="0" borderId="36" xfId="0" applyNumberFormat="1" applyFont="1" applyBorder="1" applyAlignment="1">
      <alignment horizontal="center"/>
    </xf>
    <xf numFmtId="165" fontId="11" fillId="0" borderId="36" xfId="0" applyNumberFormat="1" applyFont="1" applyBorder="1" applyAlignment="1">
      <alignment horizontal="center"/>
    </xf>
    <xf numFmtId="165" fontId="12" fillId="0" borderId="36" xfId="0" applyNumberFormat="1" applyFont="1" applyBorder="1" applyAlignment="1">
      <alignment horizontal="center"/>
    </xf>
    <xf numFmtId="165" fontId="10" fillId="0" borderId="45" xfId="0" applyNumberFormat="1" applyFont="1" applyBorder="1" applyAlignment="1">
      <alignment horizontal="center"/>
    </xf>
    <xf numFmtId="0" fontId="39" fillId="0" borderId="0" xfId="0" applyFont="1" applyAlignment="1">
      <alignment horizontal="center" vertical="center"/>
    </xf>
    <xf numFmtId="0" fontId="39" fillId="0" borderId="67" xfId="0" applyFont="1" applyBorder="1" applyAlignment="1">
      <alignment horizontal="center" vertical="center"/>
    </xf>
    <xf numFmtId="0" fontId="0" fillId="0" borderId="67" xfId="0" applyBorder="1"/>
    <xf numFmtId="0" fontId="39" fillId="0" borderId="4" xfId="0" applyFont="1" applyBorder="1" applyAlignment="1">
      <alignment horizontal="center" vertical="center"/>
    </xf>
    <xf numFmtId="0" fontId="0" fillId="0" borderId="4" xfId="0" applyBorder="1"/>
    <xf numFmtId="14" fontId="39" fillId="0" borderId="13" xfId="0" applyNumberFormat="1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0" fillId="0" borderId="13" xfId="0" applyBorder="1"/>
    <xf numFmtId="167" fontId="39" fillId="0" borderId="13" xfId="0" applyNumberFormat="1" applyFont="1" applyBorder="1" applyAlignment="1">
      <alignment horizontal="center" vertical="center"/>
    </xf>
    <xf numFmtId="167" fontId="0" fillId="0" borderId="13" xfId="0" applyNumberFormat="1" applyBorder="1"/>
    <xf numFmtId="9" fontId="39" fillId="0" borderId="13" xfId="0" applyNumberFormat="1" applyFont="1" applyBorder="1" applyAlignment="1">
      <alignment horizontal="center" vertical="center"/>
    </xf>
    <xf numFmtId="9" fontId="0" fillId="0" borderId="13" xfId="0" applyNumberFormat="1" applyBorder="1"/>
    <xf numFmtId="168" fontId="39" fillId="0" borderId="67" xfId="0" applyNumberFormat="1" applyFont="1" applyBorder="1" applyAlignment="1">
      <alignment horizontal="center" vertical="center"/>
    </xf>
    <xf numFmtId="14" fontId="39" fillId="15" borderId="13" xfId="0" applyNumberFormat="1" applyFont="1" applyFill="1" applyBorder="1" applyAlignment="1">
      <alignment horizontal="center" vertical="center"/>
    </xf>
    <xf numFmtId="0" fontId="39" fillId="15" borderId="13" xfId="0" applyFont="1" applyFill="1" applyBorder="1" applyAlignment="1">
      <alignment horizontal="center" vertical="center"/>
    </xf>
    <xf numFmtId="167" fontId="39" fillId="15" borderId="13" xfId="0" applyNumberFormat="1" applyFont="1" applyFill="1" applyBorder="1" applyAlignment="1">
      <alignment horizontal="center" vertical="center"/>
    </xf>
    <xf numFmtId="9" fontId="39" fillId="15" borderId="13" xfId="0" applyNumberFormat="1" applyFont="1" applyFill="1" applyBorder="1" applyAlignment="1">
      <alignment horizontal="center" vertical="center"/>
    </xf>
    <xf numFmtId="168" fontId="39" fillId="15" borderId="67" xfId="0" applyNumberFormat="1" applyFont="1" applyFill="1" applyBorder="1" applyAlignment="1">
      <alignment horizontal="center" vertical="center"/>
    </xf>
    <xf numFmtId="0" fontId="39" fillId="15" borderId="4" xfId="0" applyFont="1" applyFill="1" applyBorder="1" applyAlignment="1">
      <alignment horizontal="center" vertical="center"/>
    </xf>
    <xf numFmtId="0" fontId="39" fillId="15" borderId="0" xfId="0" applyFont="1" applyFill="1" applyAlignment="1">
      <alignment horizontal="center" vertical="center"/>
    </xf>
    <xf numFmtId="14" fontId="40" fillId="15" borderId="13" xfId="0" applyNumberFormat="1" applyFont="1" applyFill="1" applyBorder="1" applyAlignment="1">
      <alignment horizontal="center" vertical="center"/>
    </xf>
    <xf numFmtId="0" fontId="40" fillId="15" borderId="13" xfId="0" applyFont="1" applyFill="1" applyBorder="1" applyAlignment="1">
      <alignment horizontal="center" vertical="center"/>
    </xf>
    <xf numFmtId="9" fontId="40" fillId="15" borderId="13" xfId="0" applyNumberFormat="1" applyFont="1" applyFill="1" applyBorder="1" applyAlignment="1">
      <alignment horizontal="center" vertical="center"/>
    </xf>
    <xf numFmtId="0" fontId="40" fillId="15" borderId="4" xfId="0" applyFont="1" applyFill="1" applyBorder="1" applyAlignment="1">
      <alignment horizontal="center" vertical="center"/>
    </xf>
    <xf numFmtId="0" fontId="40" fillId="15" borderId="0" xfId="0" applyFont="1" applyFill="1" applyAlignment="1">
      <alignment horizontal="center" vertical="center"/>
    </xf>
    <xf numFmtId="0" fontId="39" fillId="11" borderId="13" xfId="0" applyFont="1" applyFill="1" applyBorder="1" applyAlignment="1">
      <alignment horizontal="center" vertical="center"/>
    </xf>
    <xf numFmtId="167" fontId="39" fillId="11" borderId="13" xfId="0" applyNumberFormat="1" applyFont="1" applyFill="1" applyBorder="1" applyAlignment="1">
      <alignment horizontal="center" vertical="center"/>
    </xf>
    <xf numFmtId="9" fontId="39" fillId="11" borderId="13" xfId="0" applyNumberFormat="1" applyFont="1" applyFill="1" applyBorder="1" applyAlignment="1">
      <alignment horizontal="center" vertical="center"/>
    </xf>
    <xf numFmtId="0" fontId="39" fillId="11" borderId="67" xfId="0" applyFont="1" applyFill="1" applyBorder="1" applyAlignment="1">
      <alignment horizontal="center" vertical="center"/>
    </xf>
    <xf numFmtId="0" fontId="39" fillId="11" borderId="4" xfId="0" applyFont="1" applyFill="1" applyBorder="1" applyAlignment="1">
      <alignment horizontal="center" vertical="center"/>
    </xf>
    <xf numFmtId="0" fontId="39" fillId="11" borderId="0" xfId="0" applyFont="1" applyFill="1" applyAlignment="1">
      <alignment horizontal="center" vertical="center"/>
    </xf>
    <xf numFmtId="14" fontId="7" fillId="2" borderId="10" xfId="0" applyNumberFormat="1" applyFont="1" applyFill="1" applyBorder="1" applyAlignment="1">
      <alignment horizontal="center" vertical="center"/>
    </xf>
    <xf numFmtId="14" fontId="7" fillId="2" borderId="11" xfId="0" applyNumberFormat="1" applyFont="1" applyFill="1" applyBorder="1" applyAlignment="1">
      <alignment horizontal="center" vertical="center"/>
    </xf>
    <xf numFmtId="14" fontId="7" fillId="2" borderId="12" xfId="0" applyNumberFormat="1" applyFont="1" applyFill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14" fontId="7" fillId="2" borderId="17" xfId="0" applyNumberFormat="1" applyFont="1" applyFill="1" applyBorder="1" applyAlignment="1">
      <alignment horizontal="center" vertical="center"/>
    </xf>
    <xf numFmtId="14" fontId="7" fillId="2" borderId="18" xfId="0" applyNumberFormat="1" applyFont="1" applyFill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" fillId="0" borderId="4" xfId="0" applyFont="1" applyBorder="1" applyAlignment="1">
      <alignment horizontal="left" wrapText="1"/>
    </xf>
    <xf numFmtId="0" fontId="21" fillId="7" borderId="10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/>
    </xf>
    <xf numFmtId="0" fontId="14" fillId="8" borderId="28" xfId="0" applyFont="1" applyFill="1" applyBorder="1" applyAlignment="1">
      <alignment horizontal="left" vertical="center"/>
    </xf>
    <xf numFmtId="0" fontId="14" fillId="8" borderId="8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64" xfId="0" applyFont="1" applyBorder="1" applyAlignment="1">
      <alignment horizontal="left" vertical="center"/>
    </xf>
    <xf numFmtId="0" fontId="14" fillId="0" borderId="37" xfId="0" applyFont="1" applyBorder="1" applyAlignment="1">
      <alignment horizontal="left" vertical="center"/>
    </xf>
    <xf numFmtId="0" fontId="14" fillId="0" borderId="38" xfId="0" applyFont="1" applyBorder="1" applyAlignment="1">
      <alignment horizontal="left" vertical="center"/>
    </xf>
    <xf numFmtId="0" fontId="5" fillId="7" borderId="24" xfId="0" applyFont="1" applyFill="1" applyBorder="1" applyAlignment="1">
      <alignment horizontal="center"/>
    </xf>
    <xf numFmtId="0" fontId="5" fillId="7" borderId="25" xfId="0" applyFont="1" applyFill="1" applyBorder="1" applyAlignment="1">
      <alignment horizontal="center"/>
    </xf>
    <xf numFmtId="0" fontId="5" fillId="7" borderId="26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/>
    </xf>
    <xf numFmtId="0" fontId="14" fillId="8" borderId="32" xfId="0" applyFont="1" applyFill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14" fillId="8" borderId="43" xfId="0" applyFont="1" applyFill="1" applyBorder="1" applyAlignment="1">
      <alignment horizontal="left" vertical="center"/>
    </xf>
    <xf numFmtId="0" fontId="24" fillId="0" borderId="9" xfId="0" applyFont="1" applyBorder="1" applyAlignment="1">
      <alignment horizontal="left" vertical="center"/>
    </xf>
    <xf numFmtId="0" fontId="22" fillId="8" borderId="8" xfId="0" applyFont="1" applyFill="1" applyBorder="1" applyAlignment="1">
      <alignment horizontal="left" vertical="center"/>
    </xf>
    <xf numFmtId="0" fontId="17" fillId="0" borderId="35" xfId="0" applyFont="1" applyBorder="1" applyAlignment="1">
      <alignment horizontal="left" vertical="center"/>
    </xf>
    <xf numFmtId="0" fontId="17" fillId="0" borderId="33" xfId="0" applyFont="1" applyBorder="1" applyAlignment="1">
      <alignment horizontal="left" vertical="center"/>
    </xf>
    <xf numFmtId="0" fontId="14" fillId="8" borderId="9" xfId="0" applyFont="1" applyFill="1" applyBorder="1" applyAlignment="1">
      <alignment horizontal="left" vertical="center"/>
    </xf>
    <xf numFmtId="0" fontId="14" fillId="8" borderId="44" xfId="0" applyFont="1" applyFill="1" applyBorder="1" applyAlignment="1">
      <alignment horizontal="left" vertical="center"/>
    </xf>
    <xf numFmtId="0" fontId="19" fillId="10" borderId="46" xfId="0" applyFont="1" applyFill="1" applyBorder="1" applyAlignment="1">
      <alignment horizontal="center" vertical="center"/>
    </xf>
    <xf numFmtId="0" fontId="19" fillId="10" borderId="2" xfId="0" applyFont="1" applyFill="1" applyBorder="1" applyAlignment="1">
      <alignment horizontal="center" vertical="center"/>
    </xf>
    <xf numFmtId="0" fontId="19" fillId="10" borderId="3" xfId="0" applyFont="1" applyFill="1" applyBorder="1" applyAlignment="1">
      <alignment horizontal="center" vertical="center"/>
    </xf>
    <xf numFmtId="0" fontId="19" fillId="5" borderId="46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14" fontId="7" fillId="2" borderId="13" xfId="0" applyNumberFormat="1" applyFont="1" applyFill="1" applyBorder="1" applyAlignment="1">
      <alignment horizontal="center" vertical="center"/>
    </xf>
    <xf numFmtId="14" fontId="7" fillId="2" borderId="4" xfId="0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1" fillId="10" borderId="25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left" vertical="center"/>
    </xf>
    <xf numFmtId="0" fontId="9" fillId="9" borderId="11" xfId="0" applyFont="1" applyFill="1" applyBorder="1" applyAlignment="1">
      <alignment horizontal="left" vertical="center"/>
    </xf>
    <xf numFmtId="0" fontId="9" fillId="9" borderId="64" xfId="0" applyFont="1" applyFill="1" applyBorder="1" applyAlignment="1">
      <alignment horizontal="left" vertical="center"/>
    </xf>
    <xf numFmtId="0" fontId="9" fillId="9" borderId="17" xfId="0" applyFont="1" applyFill="1" applyBorder="1" applyAlignment="1">
      <alignment horizontal="left" vertical="center"/>
    </xf>
    <xf numFmtId="0" fontId="9" fillId="9" borderId="65" xfId="0" applyFont="1" applyFill="1" applyBorder="1" applyAlignment="1">
      <alignment horizontal="left" vertical="center"/>
    </xf>
    <xf numFmtId="0" fontId="27" fillId="0" borderId="11" xfId="0" applyFont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30" fillId="4" borderId="4" xfId="0" applyFont="1" applyFill="1" applyBorder="1" applyAlignment="1">
      <alignment horizontal="center" vertical="center"/>
    </xf>
    <xf numFmtId="0" fontId="30" fillId="9" borderId="4" xfId="0" applyFont="1" applyFill="1" applyBorder="1" applyAlignment="1">
      <alignment horizontal="center" vertical="center"/>
    </xf>
    <xf numFmtId="14" fontId="7" fillId="2" borderId="14" xfId="0" applyNumberFormat="1" applyFont="1" applyFill="1" applyBorder="1" applyAlignment="1">
      <alignment horizontal="center" vertical="center"/>
    </xf>
    <xf numFmtId="0" fontId="3" fillId="4" borderId="58" xfId="0" applyFont="1" applyFill="1" applyBorder="1" applyAlignment="1">
      <alignment horizontal="center" vertical="center"/>
    </xf>
    <xf numFmtId="0" fontId="3" fillId="4" borderId="59" xfId="0" applyFont="1" applyFill="1" applyBorder="1" applyAlignment="1">
      <alignment horizontal="center" vertical="center"/>
    </xf>
    <xf numFmtId="0" fontId="3" fillId="4" borderId="60" xfId="0" applyFont="1" applyFill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0" fontId="39" fillId="17" borderId="13" xfId="0" applyFont="1" applyFill="1" applyBorder="1" applyAlignment="1">
      <alignment horizontal="center" vertical="center"/>
    </xf>
    <xf numFmtId="0" fontId="40" fillId="17" borderId="13" xfId="0" applyFont="1" applyFill="1" applyBorder="1" applyAlignment="1">
      <alignment horizontal="center" vertical="center"/>
    </xf>
    <xf numFmtId="0" fontId="39" fillId="18" borderId="13" xfId="0" applyFont="1" applyFill="1" applyBorder="1" applyAlignment="1">
      <alignment horizontal="center" vertical="center"/>
    </xf>
    <xf numFmtId="0" fontId="0" fillId="11" borderId="10" xfId="0" applyFill="1" applyBorder="1"/>
    <xf numFmtId="167" fontId="0" fillId="11" borderId="10" xfId="0" applyNumberFormat="1" applyFill="1" applyBorder="1"/>
    <xf numFmtId="9" fontId="0" fillId="11" borderId="10" xfId="0" applyNumberFormat="1" applyFill="1" applyBorder="1"/>
    <xf numFmtId="0" fontId="0" fillId="11" borderId="66" xfId="0" applyFill="1" applyBorder="1"/>
    <xf numFmtId="167" fontId="39" fillId="9" borderId="13" xfId="0" applyNumberFormat="1" applyFont="1" applyFill="1" applyBorder="1" applyAlignment="1">
      <alignment horizontal="center" vertical="center"/>
    </xf>
    <xf numFmtId="14" fontId="39" fillId="9" borderId="13" xfId="0" applyNumberFormat="1" applyFont="1" applyFill="1" applyBorder="1" applyAlignment="1">
      <alignment horizontal="center" vertical="center"/>
    </xf>
    <xf numFmtId="0" fontId="39" fillId="9" borderId="13" xfId="0" applyFont="1" applyFill="1" applyBorder="1" applyAlignment="1">
      <alignment horizontal="center" vertical="center"/>
    </xf>
    <xf numFmtId="9" fontId="39" fillId="9" borderId="13" xfId="0" applyNumberFormat="1" applyFont="1" applyFill="1" applyBorder="1" applyAlignment="1">
      <alignment horizontal="center" vertical="center"/>
    </xf>
    <xf numFmtId="168" fontId="39" fillId="9" borderId="67" xfId="0" applyNumberFormat="1" applyFont="1" applyFill="1" applyBorder="1" applyAlignment="1">
      <alignment horizontal="center" vertical="center"/>
    </xf>
    <xf numFmtId="0" fontId="39" fillId="9" borderId="4" xfId="0" applyFont="1" applyFill="1" applyBorder="1" applyAlignment="1">
      <alignment horizontal="center" vertical="center"/>
    </xf>
    <xf numFmtId="0" fontId="39" fillId="9" borderId="0" xfId="0" applyFont="1" applyFill="1" applyAlignment="1">
      <alignment horizontal="center" vertical="center"/>
    </xf>
    <xf numFmtId="0" fontId="39" fillId="0" borderId="25" xfId="0" applyFont="1" applyBorder="1" applyAlignment="1">
      <alignment horizontal="center" vertical="center"/>
    </xf>
    <xf numFmtId="167" fontId="39" fillId="18" borderId="13" xfId="0" applyNumberFormat="1" applyFont="1" applyFill="1" applyBorder="1" applyAlignment="1">
      <alignment horizontal="center" vertical="center"/>
    </xf>
    <xf numFmtId="0" fontId="39" fillId="16" borderId="67" xfId="0" applyFont="1" applyFill="1" applyBorder="1" applyAlignment="1">
      <alignment horizontal="center" vertical="center"/>
    </xf>
    <xf numFmtId="0" fontId="39" fillId="14" borderId="67" xfId="0" applyFont="1" applyFill="1" applyBorder="1" applyAlignment="1">
      <alignment horizontal="center" vertical="center"/>
    </xf>
    <xf numFmtId="0" fontId="40" fillId="16" borderId="67" xfId="0" applyFont="1" applyFill="1" applyBorder="1" applyAlignment="1">
      <alignment horizontal="center" vertical="center"/>
    </xf>
    <xf numFmtId="0" fontId="0" fillId="14" borderId="67" xfId="0" applyFill="1" applyBorder="1"/>
    <xf numFmtId="0" fontId="0" fillId="11" borderId="11" xfId="0" applyFill="1" applyBorder="1"/>
    <xf numFmtId="167" fontId="39" fillId="15" borderId="4" xfId="0" applyNumberFormat="1" applyFont="1" applyFill="1" applyBorder="1" applyAlignment="1">
      <alignment horizontal="center" vertical="center"/>
    </xf>
    <xf numFmtId="167" fontId="39" fillId="0" borderId="4" xfId="0" applyNumberFormat="1" applyFont="1" applyBorder="1" applyAlignment="1">
      <alignment horizontal="center" vertical="center"/>
    </xf>
    <xf numFmtId="167" fontId="39" fillId="9" borderId="4" xfId="0" applyNumberFormat="1" applyFont="1" applyFill="1" applyBorder="1" applyAlignment="1">
      <alignment horizontal="center" vertical="center"/>
    </xf>
    <xf numFmtId="167" fontId="40" fillId="15" borderId="4" xfId="0" applyNumberFormat="1" applyFont="1" applyFill="1" applyBorder="1" applyAlignment="1">
      <alignment horizontal="center" vertical="center"/>
    </xf>
    <xf numFmtId="167" fontId="39" fillId="11" borderId="4" xfId="0" applyNumberFormat="1" applyFont="1" applyFill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 wrapText="1"/>
    </xf>
    <xf numFmtId="167" fontId="41" fillId="0" borderId="24" xfId="0" applyNumberFormat="1" applyFont="1" applyBorder="1" applyAlignment="1">
      <alignment horizontal="center" vertical="center"/>
    </xf>
    <xf numFmtId="9" fontId="41" fillId="0" borderId="24" xfId="0" applyNumberFormat="1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3" fillId="14" borderId="68" xfId="0" applyFont="1" applyFill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68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4" xfId="0" applyFont="1" applyBorder="1" applyAlignment="1"/>
    <xf numFmtId="0" fontId="21" fillId="7" borderId="12" xfId="0" applyFont="1" applyFill="1" applyBorder="1" applyAlignment="1"/>
    <xf numFmtId="0" fontId="21" fillId="7" borderId="13" xfId="0" applyFont="1" applyFill="1" applyBorder="1" applyAlignment="1"/>
    <xf numFmtId="0" fontId="21" fillId="7" borderId="14" xfId="0" applyFont="1" applyFill="1" applyBorder="1" applyAlignment="1"/>
    <xf numFmtId="0" fontId="21" fillId="7" borderId="16" xfId="0" applyFont="1" applyFill="1" applyBorder="1" applyAlignment="1"/>
    <xf numFmtId="0" fontId="21" fillId="7" borderId="18" xfId="0" applyFont="1" applyFill="1" applyBorder="1" applyAlignment="1"/>
    <xf numFmtId="0" fontId="31" fillId="0" borderId="4" xfId="0" applyFont="1" applyBorder="1" applyAlignment="1"/>
    <xf numFmtId="0" fontId="31" fillId="0" borderId="2" xfId="0" applyFont="1" applyBorder="1" applyAlignment="1"/>
    <xf numFmtId="0" fontId="31" fillId="0" borderId="3" xfId="0" applyFont="1" applyBorder="1" applyAlignment="1"/>
  </cellXfs>
  <cellStyles count="1">
    <cellStyle name="Normal" xfId="0" builtinId="0"/>
  </cellStyles>
  <dxfs count="44"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4">
    <tableStyle name="Fluxo de Caixa-style" pivot="0" count="3" xr9:uid="{00000000-0011-0000-FFFF-FFFF00000000}">
      <tableStyleElement type="headerRow" dxfId="43"/>
      <tableStyleElement type="firstRowStripe" dxfId="42"/>
      <tableStyleElement type="secondRowStripe" dxfId="41"/>
    </tableStyle>
    <tableStyle name="Fluxo de Caixa-style 2" pivot="0" count="3" xr9:uid="{00000000-0011-0000-FFFF-FFFF01000000}">
      <tableStyleElement type="headerRow" dxfId="40"/>
      <tableStyleElement type="firstRowStripe" dxfId="39"/>
      <tableStyleElement type="secondRowStripe" dxfId="38"/>
    </tableStyle>
    <tableStyle name="Fluxo de Caixa-style 3" pivot="0" count="3" xr9:uid="{00000000-0011-0000-FFFF-FFFF02000000}">
      <tableStyleElement type="headerRow" dxfId="37"/>
      <tableStyleElement type="firstRowStripe" dxfId="36"/>
      <tableStyleElement type="secondRowStripe" dxfId="35"/>
    </tableStyle>
    <tableStyle name="Fluxo de Caixa-style 4" pivot="0" count="3" xr9:uid="{00000000-0011-0000-FFFF-FFFF03000000}">
      <tableStyleElement type="headerRow" dxfId="34"/>
      <tableStyleElement type="firstRowStripe" dxfId="33"/>
      <tableStyleElement type="secondRowStripe" dxfId="32"/>
    </tableStyle>
  </tableStyles>
  <colors>
    <mruColors>
      <color rgb="FFCEE3C8"/>
      <color rgb="FFFFEBEB"/>
      <color rgb="FFEDDADA"/>
      <color rgb="FFE9FFE3"/>
      <color rgb="FF00B1DC"/>
      <color rgb="FFFFA3A3"/>
      <color rgb="FF0093DC"/>
      <color rgb="FF89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>
        <c:manualLayout>
          <c:xMode val="edge"/>
          <c:yMode val="edge"/>
          <c:x val="0.1852719012533072"/>
          <c:y val="6.8737241178186054E-2"/>
          <c:w val="0.63909538416131717"/>
          <c:h val="0.8840819480898221"/>
        </c:manualLayout>
      </c:layout>
      <c:pieChart>
        <c:varyColors val="1"/>
        <c:ser>
          <c:idx val="0"/>
          <c:order val="0"/>
          <c:tx>
            <c:strRef>
              <c:f>Orçamento!$D$8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A4C1-43F3-A01E-7EBF88A775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4C1-43F3-A01E-7EBF88A775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A4C1-43F3-A01E-7EBF88A775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A4C1-43F3-A01E-7EBF88A775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A4C1-43F3-A01E-7EBF88A775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A4C1-43F3-A01E-7EBF88A7758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Orçamento!$C$9:$C$14</c:f>
              <c:numCache>
                <c:formatCode>General</c:formatCode>
                <c:ptCount val="6"/>
              </c:numCache>
            </c:numRef>
          </c:cat>
          <c:val>
            <c:numRef>
              <c:f>Orçamento!$D$9:$D$14</c:f>
              <c:numCache>
                <c:formatCode>0.00%</c:formatCode>
                <c:ptCount val="6"/>
                <c:pt idx="0">
                  <c:v>0.5</c:v>
                </c:pt>
                <c:pt idx="1">
                  <c:v>0.15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C1-43F3-A01E-7EBF88A77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Acompanhamento!$C$6</c:f>
              <c:strCache>
                <c:ptCount val="1"/>
                <c:pt idx="0">
                  <c:v>Planejado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Acompanhamento!$B$7:$B$13</c:f>
              <c:strCache>
                <c:ptCount val="7"/>
                <c:pt idx="0">
                  <c:v>Necessidades Básicas</c:v>
                </c:pt>
                <c:pt idx="1">
                  <c:v>Investimento</c:v>
                </c:pt>
                <c:pt idx="2">
                  <c:v>Emergência</c:v>
                </c:pt>
                <c:pt idx="3">
                  <c:v>Educação</c:v>
                </c:pt>
                <c:pt idx="4">
                  <c:v>Lazer</c:v>
                </c:pt>
                <c:pt idx="5">
                  <c:v>Aposentadoria </c:v>
                </c:pt>
                <c:pt idx="6">
                  <c:v>Total</c:v>
                </c:pt>
              </c:strCache>
            </c:strRef>
          </c:cat>
          <c:val>
            <c:numRef>
              <c:f>Acompanhamento!$C$7:$C$13</c:f>
              <c:numCache>
                <c:formatCode>_-"R$"\ * #,##0.00_-;\-"R$"\ * #,##0.00_-;_-"R$"\ * "-"??_-;_-@</c:formatCode>
                <c:ptCount val="7"/>
                <c:pt idx="0">
                  <c:v>75</c:v>
                </c:pt>
                <c:pt idx="1">
                  <c:v>22.5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7.5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0-48AF-930B-E6448E64049F}"/>
            </c:ext>
          </c:extLst>
        </c:ser>
        <c:ser>
          <c:idx val="1"/>
          <c:order val="1"/>
          <c:tx>
            <c:strRef>
              <c:f>Acompanhamento!$D$6</c:f>
              <c:strCache>
                <c:ptCount val="1"/>
                <c:pt idx="0">
                  <c:v>Gasto atual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Acompanhamento!$B$7:$B$13</c:f>
              <c:strCache>
                <c:ptCount val="7"/>
                <c:pt idx="0">
                  <c:v>Necessidades Básicas</c:v>
                </c:pt>
                <c:pt idx="1">
                  <c:v>Investimento</c:v>
                </c:pt>
                <c:pt idx="2">
                  <c:v>Emergência</c:v>
                </c:pt>
                <c:pt idx="3">
                  <c:v>Educação</c:v>
                </c:pt>
                <c:pt idx="4">
                  <c:v>Lazer</c:v>
                </c:pt>
                <c:pt idx="5">
                  <c:v>Aposentadoria </c:v>
                </c:pt>
                <c:pt idx="6">
                  <c:v>Total</c:v>
                </c:pt>
              </c:strCache>
            </c:strRef>
          </c:cat>
          <c:val>
            <c:numRef>
              <c:f>Acompanhamento!$D$7:$D$13</c:f>
              <c:numCache>
                <c:formatCode>_-"R$"\ * #,##0.00_-;\-"R$"\ * #,##0.00_-;_-"R$"\ * "-"??_-;_-@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0-48AF-930B-E6448E64049F}"/>
            </c:ext>
          </c:extLst>
        </c:ser>
        <c:ser>
          <c:idx val="2"/>
          <c:order val="2"/>
          <c:tx>
            <c:strRef>
              <c:f>Acompanhamento!$E$6</c:f>
              <c:strCache>
                <c:ptCount val="1"/>
                <c:pt idx="0">
                  <c:v>Disponível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Acompanhamento!$B$7:$B$13</c:f>
              <c:strCache>
                <c:ptCount val="7"/>
                <c:pt idx="0">
                  <c:v>Necessidades Básicas</c:v>
                </c:pt>
                <c:pt idx="1">
                  <c:v>Investimento</c:v>
                </c:pt>
                <c:pt idx="2">
                  <c:v>Emergência</c:v>
                </c:pt>
                <c:pt idx="3">
                  <c:v>Educação</c:v>
                </c:pt>
                <c:pt idx="4">
                  <c:v>Lazer</c:v>
                </c:pt>
                <c:pt idx="5">
                  <c:v>Aposentadoria </c:v>
                </c:pt>
                <c:pt idx="6">
                  <c:v>Total</c:v>
                </c:pt>
              </c:strCache>
            </c:strRef>
          </c:cat>
          <c:val>
            <c:numRef>
              <c:f>Acompanhamento!$E$7:$E$13</c:f>
              <c:numCache>
                <c:formatCode>_-"R$"\ * #,##0.00_-;\-"R$"\ * #,##0.00_-;_-"R$"\ * "-"??_-;_-@</c:formatCode>
                <c:ptCount val="7"/>
                <c:pt idx="0">
                  <c:v>75</c:v>
                </c:pt>
                <c:pt idx="1">
                  <c:v>22.5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7.5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D0-48AF-930B-E6448E64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003015"/>
        <c:axId val="609005063"/>
      </c:barChart>
      <c:catAx>
        <c:axId val="609003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05063"/>
        <c:crosses val="autoZero"/>
        <c:auto val="1"/>
        <c:lblAlgn val="ctr"/>
        <c:lblOffset val="100"/>
        <c:noMultiLvlLbl val="0"/>
      </c:catAx>
      <c:valAx>
        <c:axId val="609005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03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071631671041122"/>
          <c:y val="0.9111111958821615"/>
          <c:w val="0.4852338145231845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257175</xdr:rowOff>
    </xdr:from>
    <xdr:to>
      <xdr:col>2</xdr:col>
      <xdr:colOff>590550</xdr:colOff>
      <xdr:row>1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79D5A92-821E-40B7-A62B-64726F286032}"/>
            </a:ext>
            <a:ext uri="{147F2762-F138-4A5C-976F-8EAC2B608ADB}">
              <a16:predDERef xmlns:a16="http://schemas.microsoft.com/office/drawing/2014/main" pre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5" y="257175"/>
          <a:ext cx="1504950" cy="2667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3</xdr:row>
      <xdr:rowOff>95250</xdr:rowOff>
    </xdr:from>
    <xdr:ext cx="3800475" cy="2457450"/>
    <xdr:graphicFrame macro="">
      <xdr:nvGraphicFramePr>
        <xdr:cNvPr id="257376711" name="Chart 1" title="DISTRIBUIÇÃO DO ORÇAMENTO ">
          <a:extLst>
            <a:ext uri="{FF2B5EF4-FFF2-40B4-BE49-F238E27FC236}">
              <a16:creationId xmlns:a16="http://schemas.microsoft.com/office/drawing/2014/main" id="{00000000-0008-0000-0000-0000C7415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1</xdr:col>
      <xdr:colOff>66675</xdr:colOff>
      <xdr:row>0</xdr:row>
      <xdr:rowOff>266700</xdr:rowOff>
    </xdr:from>
    <xdr:to>
      <xdr:col>2</xdr:col>
      <xdr:colOff>609600</xdr:colOff>
      <xdr:row>1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9B91FE0-0AE1-4DFC-A39E-884D658503E5}"/>
            </a:ext>
            <a:ext uri="{147F2762-F138-4A5C-976F-8EAC2B608ADB}">
              <a16:predDERef xmlns:a16="http://schemas.microsoft.com/office/drawing/2014/main" pred="{00000000-0008-0000-0000-0000C741570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5275" y="266700"/>
          <a:ext cx="1504950" cy="2667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257175</xdr:rowOff>
    </xdr:from>
    <xdr:to>
      <xdr:col>1</xdr:col>
      <xdr:colOff>1552575</xdr:colOff>
      <xdr:row>1</xdr:row>
      <xdr:rowOff>142875</xdr:rowOff>
    </xdr:to>
    <xdr:pic>
      <xdr:nvPicPr>
        <xdr:cNvPr id="13" name="Imagem 2">
          <a:extLst>
            <a:ext uri="{FF2B5EF4-FFF2-40B4-BE49-F238E27FC236}">
              <a16:creationId xmlns:a16="http://schemas.microsoft.com/office/drawing/2014/main" id="{2306099B-2137-4FE9-85D8-B3936CC6BBC1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5" y="257175"/>
          <a:ext cx="1504950" cy="2667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323850</xdr:colOff>
      <xdr:row>3</xdr:row>
      <xdr:rowOff>9525</xdr:rowOff>
    </xdr:from>
    <xdr:to>
      <xdr:col>12</xdr:col>
      <xdr:colOff>114300</xdr:colOff>
      <xdr:row>14</xdr:row>
      <xdr:rowOff>85725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2B6A37A-5904-BAC2-0A66-A4064A6CAED8}"/>
            </a:ext>
            <a:ext uri="{147F2762-F138-4A5C-976F-8EAC2B608ADB}">
              <a16:predDERef xmlns:a16="http://schemas.microsoft.com/office/drawing/2014/main" pred="{2306099B-2137-4FE9-85D8-B3936CC6B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F6" headerRowDxfId="31" dataDxfId="30" totalsRowDxfId="29">
  <tableColumns count="5">
    <tableColumn id="1" xr3:uid="{00000000-0010-0000-0000-000001000000}" name="Data" dataDxfId="28"/>
    <tableColumn id="2" xr3:uid="{00000000-0010-0000-0000-000002000000}" name="Categoria" dataDxfId="27"/>
    <tableColumn id="3" xr3:uid="{00000000-0010-0000-0000-000003000000}" name="Mês" dataDxfId="26">
      <calculatedColumnFormula>MONTH(B4)</calculatedColumnFormula>
    </tableColumn>
    <tableColumn id="4" xr3:uid="{00000000-0010-0000-0000-000004000000}" name="Descrição" dataDxfId="25"/>
    <tableColumn id="5" xr3:uid="{00000000-0010-0000-0000-000005000000}" name="Valor" dataDxfId="24"/>
  </tableColumns>
  <tableStyleInfo name="Fluxo de Caix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3:L6" headerRowDxfId="23" dataDxfId="22" totalsRowDxfId="21">
  <tableColumns count="5">
    <tableColumn id="1" xr3:uid="{00000000-0010-0000-0100-000001000000}" name="Data" dataDxfId="20"/>
    <tableColumn id="2" xr3:uid="{00000000-0010-0000-0100-000002000000}" name="Categoria" dataDxfId="19"/>
    <tableColumn id="3" xr3:uid="{00000000-0010-0000-0100-000003000000}" name="Mês" dataDxfId="18">
      <calculatedColumnFormula>MONTH(H4)</calculatedColumnFormula>
    </tableColumn>
    <tableColumn id="4" xr3:uid="{00000000-0010-0000-0100-000004000000}" name="Descrição" dataDxfId="17"/>
    <tableColumn id="5" xr3:uid="{00000000-0010-0000-0100-000005000000}" name="Valor" dataDxfId="16"/>
  </tableColumns>
  <tableStyleInfo name="Fluxo de Caixa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N3:R5" headerRowDxfId="15" dataDxfId="14" totalsRowDxfId="13">
  <tableColumns count="5">
    <tableColumn id="1" xr3:uid="{00000000-0010-0000-0200-000001000000}" name="Data" dataDxfId="12"/>
    <tableColumn id="2" xr3:uid="{00000000-0010-0000-0200-000002000000}" name="Categoria" dataDxfId="11"/>
    <tableColumn id="3" xr3:uid="{00000000-0010-0000-0200-000003000000}" name="Mês" dataDxfId="10">
      <calculatedColumnFormula>MONTH(N4)</calculatedColumnFormula>
    </tableColumn>
    <tableColumn id="4" xr3:uid="{00000000-0010-0000-0200-000004000000}" name="Descrição" dataDxfId="9"/>
    <tableColumn id="5" xr3:uid="{00000000-0010-0000-0200-000005000000}" name="Valor" dataDxfId="8"/>
  </tableColumns>
  <tableStyleInfo name="Fluxo de Caixa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T3:X5" headerRowDxfId="7" dataDxfId="6" totalsRowDxfId="5">
  <tableColumns count="5">
    <tableColumn id="1" xr3:uid="{00000000-0010-0000-0300-000001000000}" name="Data" dataDxfId="4"/>
    <tableColumn id="2" xr3:uid="{00000000-0010-0000-0300-000002000000}" name="Categoria" dataDxfId="3"/>
    <tableColumn id="3" xr3:uid="{00000000-0010-0000-0300-000003000000}" name="Mês" dataDxfId="2">
      <calculatedColumnFormula>MONTH(T4)</calculatedColumnFormula>
    </tableColumn>
    <tableColumn id="4" xr3:uid="{00000000-0010-0000-0300-000004000000}" name="Descrição" dataDxfId="1"/>
    <tableColumn id="5" xr3:uid="{00000000-0010-0000-0300-000005000000}" name="Valor" dataDxfId="0"/>
  </tableColumns>
  <tableStyleInfo name="Fluxo de Caixa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EF2CB"/>
  </sheetPr>
  <dimension ref="A1:Z1001"/>
  <sheetViews>
    <sheetView showGridLines="0" zoomScale="130" zoomScaleNormal="130" workbookViewId="0">
      <pane ySplit="4" topLeftCell="A5" activePane="bottomLeft" state="frozen"/>
      <selection pane="bottomLeft" activeCell="D4" sqref="D4"/>
    </sheetView>
  </sheetViews>
  <sheetFormatPr defaultColWidth="14.42578125" defaultRowHeight="15" customHeight="1"/>
  <cols>
    <col min="1" max="1" width="3.42578125" style="18" customWidth="1"/>
    <col min="2" max="15" width="14.42578125" style="18" customWidth="1"/>
    <col min="16" max="16" width="12" style="18" customWidth="1"/>
    <col min="17" max="26" width="8.85546875" style="18" customWidth="1"/>
    <col min="27" max="16384" width="14.42578125" style="18"/>
  </cols>
  <sheetData>
    <row r="1" spans="1:16" ht="30" customHeight="1">
      <c r="A1" s="166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8"/>
      <c r="P1" s="2"/>
    </row>
    <row r="2" spans="1:16" ht="30" customHeight="1">
      <c r="A2" s="169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1"/>
      <c r="P2" s="2"/>
    </row>
    <row r="3" spans="1:16" ht="16.5" customHeight="1">
      <c r="A3" s="172" t="s">
        <v>1</v>
      </c>
      <c r="B3" s="173"/>
      <c r="C3" s="173"/>
      <c r="D3" s="19">
        <v>1</v>
      </c>
      <c r="E3" s="20">
        <v>2</v>
      </c>
      <c r="F3" s="20">
        <v>3</v>
      </c>
      <c r="G3" s="20">
        <v>4</v>
      </c>
      <c r="H3" s="20">
        <v>5</v>
      </c>
      <c r="I3" s="20">
        <v>6</v>
      </c>
      <c r="J3" s="20">
        <v>7</v>
      </c>
      <c r="K3" s="20">
        <v>8</v>
      </c>
      <c r="L3" s="20">
        <v>9</v>
      </c>
      <c r="M3" s="20">
        <v>10</v>
      </c>
      <c r="N3" s="20">
        <v>11</v>
      </c>
      <c r="O3" s="21">
        <v>12</v>
      </c>
      <c r="P3" s="2"/>
    </row>
    <row r="4" spans="1:16" ht="16.5" customHeight="1">
      <c r="A4" s="174"/>
      <c r="B4" s="175"/>
      <c r="C4" s="175"/>
      <c r="D4" s="130" t="s">
        <v>2</v>
      </c>
      <c r="E4" s="131" t="s">
        <v>3</v>
      </c>
      <c r="F4" s="132" t="s">
        <v>4</v>
      </c>
      <c r="G4" s="132" t="s">
        <v>5</v>
      </c>
      <c r="H4" s="132" t="s">
        <v>6</v>
      </c>
      <c r="I4" s="133" t="s">
        <v>7</v>
      </c>
      <c r="J4" s="133" t="s">
        <v>8</v>
      </c>
      <c r="K4" s="133" t="s">
        <v>9</v>
      </c>
      <c r="L4" s="126" t="s">
        <v>10</v>
      </c>
      <c r="M4" s="126" t="s">
        <v>11</v>
      </c>
      <c r="N4" s="126" t="s">
        <v>12</v>
      </c>
      <c r="O4" s="134" t="s">
        <v>13</v>
      </c>
      <c r="P4" s="2"/>
    </row>
    <row r="5" spans="1:16" ht="18" customHeight="1">
      <c r="A5" s="64"/>
      <c r="B5" s="184" t="s">
        <v>14</v>
      </c>
      <c r="C5" s="185"/>
      <c r="D5" s="127">
        <f>SUMIFS('Fluxo de Caixa'!$F:$F,'Fluxo de Caixa'!$D:$D,$D$3,'Fluxo de Caixa'!$C:$C,Anual!$B$5)</f>
        <v>0</v>
      </c>
      <c r="E5" s="128">
        <f>SUMIFS('Fluxo de Caixa'!$F:$F,'Fluxo de Caixa'!$D:$D,E$3,'Fluxo de Caixa'!$C:$C,Anual!$B$5)</f>
        <v>0</v>
      </c>
      <c r="F5" s="128">
        <f>SUMIFS('Fluxo de Caixa'!$F:$F,'Fluxo de Caixa'!$D:$D,F$3,'Fluxo de Caixa'!$C:$C,Anual!$B$5)</f>
        <v>0</v>
      </c>
      <c r="G5" s="128">
        <f>SUMIFS('Fluxo de Caixa'!$F:$F,'Fluxo de Caixa'!$D:$D,G$3,'Fluxo de Caixa'!$C:$C,Anual!$B$5)</f>
        <v>0</v>
      </c>
      <c r="H5" s="128">
        <f>SUMIFS('Fluxo de Caixa'!$F:$F,'Fluxo de Caixa'!$D:$D,H$3,'Fluxo de Caixa'!$C:$C,Anual!$B$5)</f>
        <v>0</v>
      </c>
      <c r="I5" s="128">
        <f>SUMIFS('Fluxo de Caixa'!$F:$F,'Fluxo de Caixa'!$D:$D,I$3,'Fluxo de Caixa'!$C:$C,Anual!$B$5)</f>
        <v>0</v>
      </c>
      <c r="J5" s="128">
        <f>SUMIFS('Fluxo de Caixa'!$F:$F,'Fluxo de Caixa'!$D:$D,J$3,'Fluxo de Caixa'!$C:$C,Anual!$B$5)</f>
        <v>0</v>
      </c>
      <c r="K5" s="128">
        <f>SUMIFS('Fluxo de Caixa'!$F:$F,'Fluxo de Caixa'!$D:$D,K$3,'Fluxo de Caixa'!$C:$C,Anual!$B$5)</f>
        <v>0</v>
      </c>
      <c r="L5" s="128">
        <f>SUMIFS('Fluxo de Caixa'!$F:$F,'Fluxo de Caixa'!$D:$D,L$3,'Fluxo de Caixa'!$C:$C,Anual!$B$5)</f>
        <v>0</v>
      </c>
      <c r="M5" s="128">
        <f>SUMIFS('Fluxo de Caixa'!$F:$F,'Fluxo de Caixa'!$D:$D,M$3,'Fluxo de Caixa'!$C:$C,Anual!$B$5)</f>
        <v>0</v>
      </c>
      <c r="N5" s="128">
        <f>SUMIFS('Fluxo de Caixa'!$F:$F,'Fluxo de Caixa'!$D:$D,N$3,'Fluxo de Caixa'!$C:$C,Anual!$B$5)</f>
        <v>0</v>
      </c>
      <c r="O5" s="129">
        <v>150</v>
      </c>
      <c r="P5" s="2"/>
    </row>
    <row r="6" spans="1:16" ht="18" customHeight="1">
      <c r="A6" s="22"/>
      <c r="B6" s="186" t="s">
        <v>15</v>
      </c>
      <c r="C6" s="187"/>
      <c r="D6" s="23">
        <f>SUMIFS('Fluxo de Caixa'!$F:$F,'Fluxo de Caixa'!$D:$D,D$3,'Fluxo de Caixa'!$C:$C,Anual!$B$6)</f>
        <v>0</v>
      </c>
      <c r="E6" s="24">
        <f>SUMIFS('Fluxo de Caixa'!$F:$F,'Fluxo de Caixa'!$D:$D,E$3,'Fluxo de Caixa'!$C:$C,Anual!$B$6)</f>
        <v>0</v>
      </c>
      <c r="F6" s="24">
        <f>SUMIFS('Fluxo de Caixa'!$F:$F,'Fluxo de Caixa'!$D:$D,F$3,'Fluxo de Caixa'!$C:$C,Anual!$B$6)</f>
        <v>0</v>
      </c>
      <c r="G6" s="24">
        <f>SUMIFS('Fluxo de Caixa'!$F:$F,'Fluxo de Caixa'!$D:$D,G$3,'Fluxo de Caixa'!$C:$C,Anual!$B$6)</f>
        <v>0</v>
      </c>
      <c r="H6" s="24">
        <f>SUMIFS('Fluxo de Caixa'!$F:$F,'Fluxo de Caixa'!$D:$D,H$3,'Fluxo de Caixa'!$C:$C,Anual!$B$6)</f>
        <v>0</v>
      </c>
      <c r="I6" s="24">
        <f>SUMIFS('Fluxo de Caixa'!$F:$F,'Fluxo de Caixa'!$D:$D,I$3,'Fluxo de Caixa'!$C:$C,Anual!$B$6)</f>
        <v>0</v>
      </c>
      <c r="J6" s="24">
        <f>SUMIFS('Fluxo de Caixa'!$F:$F,'Fluxo de Caixa'!$D:$D,J$3,'Fluxo de Caixa'!$C:$C,Anual!$B$6)</f>
        <v>0</v>
      </c>
      <c r="K6" s="24">
        <f>SUMIFS('Fluxo de Caixa'!$F:$F,'Fluxo de Caixa'!$D:$D,K$3,'Fluxo de Caixa'!$C:$C,Anual!$B$6)</f>
        <v>0</v>
      </c>
      <c r="L6" s="24">
        <f>SUMIFS('Fluxo de Caixa'!$F:$F,'Fluxo de Caixa'!$D:$D,L$3,'Fluxo de Caixa'!$C:$C,Anual!$B$6)</f>
        <v>0</v>
      </c>
      <c r="M6" s="24">
        <f>SUMIFS('Fluxo de Caixa'!$F:$F,'Fluxo de Caixa'!$D:$D,M$3,'Fluxo de Caixa'!$C:$C,Anual!$B$6)</f>
        <v>0</v>
      </c>
      <c r="N6" s="24">
        <f>SUMIFS('Fluxo de Caixa'!$F:$F,'Fluxo de Caixa'!$D:$D,N$3,'Fluxo de Caixa'!$C:$C,Anual!$B$6)</f>
        <v>0</v>
      </c>
      <c r="O6" s="25">
        <f>SUMIFS('Fluxo de Caixa'!$F:$F,'Fluxo de Caixa'!$D:$D,$O$3,'Fluxo de Caixa'!$C:$C,Anual!$B$5)</f>
        <v>0</v>
      </c>
      <c r="P6" s="2"/>
    </row>
    <row r="7" spans="1:16" ht="18" customHeight="1">
      <c r="A7" s="22"/>
      <c r="B7" s="186" t="s">
        <v>16</v>
      </c>
      <c r="C7" s="187"/>
      <c r="D7" s="23">
        <f>SUMIFS('Fluxo de Caixa'!$F:$F,'Fluxo de Caixa'!$D:$D,D$3,'Fluxo de Caixa'!$C:$C,Anual!$B$7)</f>
        <v>0</v>
      </c>
      <c r="E7" s="24">
        <f>SUMIFS('Fluxo de Caixa'!$F:$F,'Fluxo de Caixa'!$D:$D,E$3,'Fluxo de Caixa'!$C:$C,Anual!$B$7)</f>
        <v>0</v>
      </c>
      <c r="F7" s="24">
        <f>SUMIFS('Fluxo de Caixa'!$F:$F,'Fluxo de Caixa'!$D:$D,F$3,'Fluxo de Caixa'!$C:$C,Anual!$B$7)</f>
        <v>0</v>
      </c>
      <c r="G7" s="24">
        <f>SUMIFS('Fluxo de Caixa'!$F:$F,'Fluxo de Caixa'!$D:$D,G$3,'Fluxo de Caixa'!$C:$C,Anual!$B$7)</f>
        <v>0</v>
      </c>
      <c r="H7" s="24">
        <f>SUMIFS('Fluxo de Caixa'!$F:$F,'Fluxo de Caixa'!$D:$D,H$3,'Fluxo de Caixa'!$C:$C,Anual!$B$7)</f>
        <v>0</v>
      </c>
      <c r="I7" s="24">
        <f>SUMIFS('Fluxo de Caixa'!$F:$F,'Fluxo de Caixa'!$D:$D,I$3,'Fluxo de Caixa'!$C:$C,Anual!$B$7)</f>
        <v>0</v>
      </c>
      <c r="J7" s="24">
        <f>SUMIFS('Fluxo de Caixa'!$F:$F,'Fluxo de Caixa'!$D:$D,J$3,'Fluxo de Caixa'!$C:$C,Anual!$B$7)</f>
        <v>0</v>
      </c>
      <c r="K7" s="24">
        <f>SUMIFS('Fluxo de Caixa'!$F:$F,'Fluxo de Caixa'!$D:$D,K$3,'Fluxo de Caixa'!$C:$C,Anual!$B$7)</f>
        <v>0</v>
      </c>
      <c r="L7" s="24">
        <f>SUMIFS('Fluxo de Caixa'!$F:$F,'Fluxo de Caixa'!$D:$D,L$3,'Fluxo de Caixa'!$C:$C,Anual!$B$7)</f>
        <v>0</v>
      </c>
      <c r="M7" s="24">
        <f>SUMIFS('Fluxo de Caixa'!$F:$F,'Fluxo de Caixa'!$D:$D,M$3,'Fluxo de Caixa'!$C:$C,Anual!$B$7)</f>
        <v>0</v>
      </c>
      <c r="N7" s="24">
        <f>SUMIFS('Fluxo de Caixa'!$F:$F,'Fluxo de Caixa'!$D:$D,N$3,'Fluxo de Caixa'!$C:$C,Anual!$B$7)</f>
        <v>0</v>
      </c>
      <c r="O7" s="54">
        <f>SUMIFS('Fluxo de Caixa'!$F:$F,'Fluxo de Caixa'!$D:$D,$O$3,'Fluxo de Caixa'!$C:$C,Anual!$B$5)</f>
        <v>0</v>
      </c>
      <c r="P7" s="2"/>
    </row>
    <row r="8" spans="1:16" ht="18" customHeight="1">
      <c r="A8" s="26"/>
      <c r="B8" s="202" t="s">
        <v>17</v>
      </c>
      <c r="C8" s="203"/>
      <c r="D8" s="27">
        <f t="shared" ref="D8:O8" si="0">SUM(D5:D7)</f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9">
        <f>SUM(H5:H7)</f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30">
        <f t="shared" si="0"/>
        <v>150</v>
      </c>
      <c r="P8" s="2"/>
    </row>
    <row r="9" spans="1:16" ht="16.5" customHeight="1">
      <c r="A9" s="194" t="s">
        <v>18</v>
      </c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6"/>
      <c r="P9" s="2"/>
    </row>
    <row r="10" spans="1:16" ht="16.5" customHeight="1">
      <c r="A10" s="183" t="s">
        <v>19</v>
      </c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</row>
    <row r="11" spans="1:16" ht="16.5" customHeight="1">
      <c r="A11" s="183"/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</row>
    <row r="12" spans="1:16" ht="16.5" customHeight="1">
      <c r="A12" s="31"/>
      <c r="B12" s="179" t="s">
        <v>20</v>
      </c>
      <c r="C12" s="197"/>
      <c r="D12" s="32">
        <f>SUMIFS('Fluxo de Caixa'!$L:$L,'Fluxo de Caixa'!$J:$J,D$3,'Fluxo de Caixa'!$I:$I,Anual!$B$12)</f>
        <v>0</v>
      </c>
      <c r="E12" s="32">
        <f>SUMIFS('Fluxo de Caixa'!$L:$L,'Fluxo de Caixa'!$J:$J,E$3,'Fluxo de Caixa'!$I:$I,Anual!$B$12)</f>
        <v>0</v>
      </c>
      <c r="F12" s="32">
        <f>SUMIFS('Fluxo de Caixa'!$L:$L,'Fluxo de Caixa'!$J:$J,F$3,'Fluxo de Caixa'!$I:$I,Anual!$B$12)</f>
        <v>0</v>
      </c>
      <c r="G12" s="32">
        <f>SUMIFS('Fluxo de Caixa'!$L:$L,'Fluxo de Caixa'!$J:$J,G$3,'Fluxo de Caixa'!$I:$I,Anual!$B$12)</f>
        <v>0</v>
      </c>
      <c r="H12" s="32">
        <f>SUMIFS('Fluxo de Caixa'!$L:$L,'Fluxo de Caixa'!$J:$J,H$3,'Fluxo de Caixa'!$I:$I,Anual!$B$12)</f>
        <v>0</v>
      </c>
      <c r="I12" s="32">
        <f>SUMIFS('Fluxo de Caixa'!$L:$L,'Fluxo de Caixa'!$J:$J,I$3,'Fluxo de Caixa'!$I:$I,Anual!$B$12)</f>
        <v>0</v>
      </c>
      <c r="J12" s="32">
        <f>SUMIFS('Fluxo de Caixa'!$L:$L,'Fluxo de Caixa'!$J:$J,J$3,'Fluxo de Caixa'!$I:$I,Anual!$B$12)</f>
        <v>0</v>
      </c>
      <c r="K12" s="32">
        <f>SUMIFS('Fluxo de Caixa'!$L:$L,'Fluxo de Caixa'!$J:$J,K$3,'Fluxo de Caixa'!$I:$I,Anual!$B$12)</f>
        <v>0</v>
      </c>
      <c r="L12" s="32">
        <f>SUMIFS('Fluxo de Caixa'!$L:$L,'Fluxo de Caixa'!$J:$J,L$3,'Fluxo de Caixa'!$I:$I,Anual!$B$12)</f>
        <v>0</v>
      </c>
      <c r="M12" s="32">
        <f>SUMIFS('Fluxo de Caixa'!$L:$L,'Fluxo de Caixa'!$J:$J,M$3,'Fluxo de Caixa'!$I:$I,Anual!$B$12)</f>
        <v>0</v>
      </c>
      <c r="N12" s="32">
        <f>SUMIFS('Fluxo de Caixa'!$L:$L,'Fluxo de Caixa'!$J:$J,N$3,'Fluxo de Caixa'!$I:$I,Anual!$B$12)</f>
        <v>0</v>
      </c>
      <c r="O12" s="33">
        <f>SUMIFS('Fluxo de Caixa'!$L:$L,'Fluxo de Caixa'!$J:$J,O$3,'Fluxo de Caixa'!$I:$I,Anual!$B$13)</f>
        <v>0</v>
      </c>
      <c r="P12" s="2"/>
    </row>
    <row r="13" spans="1:16" ht="16.5" customHeight="1">
      <c r="A13" s="5"/>
      <c r="B13" s="178" t="s">
        <v>21</v>
      </c>
      <c r="C13" s="198"/>
      <c r="D13" s="24">
        <f>SUMIFS('Fluxo de Caixa'!$L:$L,'Fluxo de Caixa'!$J:$J,D$3,'Fluxo de Caixa'!$I:$I,Anual!$B$13)</f>
        <v>0</v>
      </c>
      <c r="E13" s="24">
        <f>SUMIFS('Fluxo de Caixa'!$L:$L,'Fluxo de Caixa'!$J:$J,E$3,'Fluxo de Caixa'!$I:$I,Anual!$B$13)</f>
        <v>0</v>
      </c>
      <c r="F13" s="24">
        <f>SUMIFS('Fluxo de Caixa'!$L:$L,'Fluxo de Caixa'!$J:$J,F$3,'Fluxo de Caixa'!$I:$I,Anual!$B$13)</f>
        <v>0</v>
      </c>
      <c r="G13" s="24">
        <f>SUMIFS('Fluxo de Caixa'!$L:$L,'Fluxo de Caixa'!$J:$J,G$3,'Fluxo de Caixa'!$I:$I,Anual!$B$13)</f>
        <v>0</v>
      </c>
      <c r="H13" s="24">
        <f>SUMIFS('Fluxo de Caixa'!$L:$L,'Fluxo de Caixa'!$J:$J,H$3,'Fluxo de Caixa'!$I:$I,Anual!$B$13)</f>
        <v>0</v>
      </c>
      <c r="I13" s="24">
        <f>SUMIFS('Fluxo de Caixa'!$L:$L,'Fluxo de Caixa'!$J:$J,I$3,'Fluxo de Caixa'!$I:$I,Anual!$B$13)</f>
        <v>0</v>
      </c>
      <c r="J13" s="24">
        <f>SUMIFS('Fluxo de Caixa'!$L:$L,'Fluxo de Caixa'!$J:$J,J$3,'Fluxo de Caixa'!$I:$I,Anual!$B$13)</f>
        <v>0</v>
      </c>
      <c r="K13" s="24">
        <f>SUMIFS('Fluxo de Caixa'!$L:$L,'Fluxo de Caixa'!$J:$J,K$3,'Fluxo de Caixa'!$I:$I,Anual!$B$13)</f>
        <v>0</v>
      </c>
      <c r="L13" s="24">
        <f>SUMIFS('Fluxo de Caixa'!$L:$L,'Fluxo de Caixa'!$J:$J,L$3,'Fluxo de Caixa'!$I:$I,Anual!$B$13)</f>
        <v>0</v>
      </c>
      <c r="M13" s="24">
        <f>SUMIFS('Fluxo de Caixa'!$L:$L,'Fluxo de Caixa'!$J:$J,M$3,'Fluxo de Caixa'!$I:$I,Anual!$B$13)</f>
        <v>0</v>
      </c>
      <c r="N13" s="24">
        <f>SUMIFS('Fluxo de Caixa'!$L:$L,'Fluxo de Caixa'!$J:$J,N$3,'Fluxo de Caixa'!$I:$I,Anual!$B$13)</f>
        <v>0</v>
      </c>
      <c r="O13" s="25">
        <f>SUMIFS('Fluxo de Caixa'!$L:$L,'Fluxo de Caixa'!$J:$J,O$3,'Fluxo de Caixa'!$I:$I,Anual!$B$13)</f>
        <v>0</v>
      </c>
      <c r="P13" s="2"/>
    </row>
    <row r="14" spans="1:16" ht="16.5" customHeight="1">
      <c r="A14" s="34"/>
      <c r="B14" s="180" t="s">
        <v>22</v>
      </c>
      <c r="C14" s="199"/>
      <c r="D14" s="35">
        <f>SUMIFS('Fluxo de Caixa'!$L:$L,'Fluxo de Caixa'!$J:$J,D$3,'Fluxo de Caixa'!$I:$I,Anual!$B$14)</f>
        <v>0</v>
      </c>
      <c r="E14" s="35">
        <f>SUMIFS('Fluxo de Caixa'!$L:$L,'Fluxo de Caixa'!$J:$J,E$3,'Fluxo de Caixa'!$I:$I,Anual!$B$14)</f>
        <v>0</v>
      </c>
      <c r="F14" s="35">
        <f>SUMIFS('Fluxo de Caixa'!$L:$L,'Fluxo de Caixa'!$J:$J,F$3,'Fluxo de Caixa'!$I:$I,Anual!$B$14)</f>
        <v>0</v>
      </c>
      <c r="G14" s="35">
        <f>SUMIFS('Fluxo de Caixa'!$L:$L,'Fluxo de Caixa'!$J:$J,G$3,'Fluxo de Caixa'!$I:$I,Anual!$B$14)</f>
        <v>0</v>
      </c>
      <c r="H14" s="35">
        <f>SUMIFS('Fluxo de Caixa'!$L:$L,'Fluxo de Caixa'!$J:$J,H$3,'Fluxo de Caixa'!$I:$I,Anual!$B$14)</f>
        <v>0</v>
      </c>
      <c r="I14" s="35">
        <f>SUMIFS('Fluxo de Caixa'!$L:$L,'Fluxo de Caixa'!$J:$J,I$3,'Fluxo de Caixa'!$I:$I,Anual!$B$14)</f>
        <v>0</v>
      </c>
      <c r="J14" s="35">
        <f>SUMIFS('Fluxo de Caixa'!$L:$L,'Fluxo de Caixa'!$J:$J,J$3,'Fluxo de Caixa'!$I:$I,Anual!$B$14)</f>
        <v>0</v>
      </c>
      <c r="K14" s="35">
        <f>SUMIFS('Fluxo de Caixa'!$L:$L,'Fluxo de Caixa'!$J:$J,K$3,'Fluxo de Caixa'!$I:$I,Anual!$B$14)</f>
        <v>0</v>
      </c>
      <c r="L14" s="35">
        <f>SUMIFS('Fluxo de Caixa'!$L:$L,'Fluxo de Caixa'!$J:$J,L$3,'Fluxo de Caixa'!$I:$I,Anual!$B$14)</f>
        <v>0</v>
      </c>
      <c r="M14" s="35">
        <f>SUMIFS('Fluxo de Caixa'!$L:$L,'Fluxo de Caixa'!$J:$J,M$3,'Fluxo de Caixa'!$I:$I,Anual!$B$14)</f>
        <v>0</v>
      </c>
      <c r="N14" s="35">
        <f>SUMIFS('Fluxo de Caixa'!$L:$L,'Fluxo de Caixa'!$J:$J,N$3,'Fluxo de Caixa'!$I:$I,Anual!$B$14)</f>
        <v>0</v>
      </c>
      <c r="O14" s="36">
        <f>SUMIFS('Fluxo de Caixa'!$L:$L,'Fluxo de Caixa'!$J:$J,O$3,'Fluxo de Caixa'!$I:$I,Anual!$B$14)</f>
        <v>0</v>
      </c>
      <c r="P14" s="2"/>
    </row>
    <row r="15" spans="1:16" ht="16.5" customHeight="1">
      <c r="A15" s="5"/>
      <c r="B15" s="178" t="s">
        <v>23</v>
      </c>
      <c r="C15" s="198"/>
      <c r="D15" s="24">
        <f>SUMIFS('Fluxo de Caixa'!$L:$L,'Fluxo de Caixa'!$J:$J,D$3,'Fluxo de Caixa'!$I:$I,Anual!$B$15)</f>
        <v>0</v>
      </c>
      <c r="E15" s="24">
        <f>SUMIFS('Fluxo de Caixa'!$L:$L,'Fluxo de Caixa'!$J:$J,E$3,'Fluxo de Caixa'!$I:$I,Anual!$B$15)</f>
        <v>0</v>
      </c>
      <c r="F15" s="24">
        <f>SUMIFS('Fluxo de Caixa'!$L:$L,'Fluxo de Caixa'!$J:$J,F$3,'Fluxo de Caixa'!$I:$I,Anual!$B$15)</f>
        <v>0</v>
      </c>
      <c r="G15" s="24">
        <f>SUMIFS('Fluxo de Caixa'!$L:$L,'Fluxo de Caixa'!$J:$J,G$3,'Fluxo de Caixa'!$I:$I,Anual!$B$15)</f>
        <v>0</v>
      </c>
      <c r="H15" s="24">
        <f>SUMIFS('Fluxo de Caixa'!$L:$L,'Fluxo de Caixa'!$J:$J,H$3,'Fluxo de Caixa'!$I:$I,Anual!$B$15)</f>
        <v>0</v>
      </c>
      <c r="I15" s="24">
        <f>SUMIFS('Fluxo de Caixa'!$L:$L,'Fluxo de Caixa'!$J:$J,I$3,'Fluxo de Caixa'!$I:$I,Anual!$B$15)</f>
        <v>0</v>
      </c>
      <c r="J15" s="24">
        <f>SUMIFS('Fluxo de Caixa'!$L:$L,'Fluxo de Caixa'!$J:$J,J$3,'Fluxo de Caixa'!$I:$I,Anual!$B$15)</f>
        <v>0</v>
      </c>
      <c r="K15" s="24">
        <f>SUMIFS('Fluxo de Caixa'!$L:$L,'Fluxo de Caixa'!$J:$J,K$3,'Fluxo de Caixa'!$I:$I,Anual!$B$15)</f>
        <v>0</v>
      </c>
      <c r="L15" s="24">
        <f>SUMIFS('Fluxo de Caixa'!$L:$L,'Fluxo de Caixa'!$J:$J,L$3,'Fluxo de Caixa'!$I:$I,Anual!$B$15)</f>
        <v>0</v>
      </c>
      <c r="M15" s="24">
        <f>SUMIFS('Fluxo de Caixa'!$L:$L,'Fluxo de Caixa'!$J:$J,M$3,'Fluxo de Caixa'!$I:$I,Anual!$B$15)</f>
        <v>0</v>
      </c>
      <c r="N15" s="24">
        <f>SUMIFS('Fluxo de Caixa'!$L:$L,'Fluxo de Caixa'!$J:$J,N$3,'Fluxo de Caixa'!$I:$I,Anual!$B$15)</f>
        <v>0</v>
      </c>
      <c r="O15" s="25">
        <f>SUMIFS('Fluxo de Caixa'!$L:$L,'Fluxo de Caixa'!$J:$J,O$3,'Fluxo de Caixa'!$I:$I,Anual!$B$15)</f>
        <v>0</v>
      </c>
      <c r="P15" s="2"/>
    </row>
    <row r="16" spans="1:16" ht="16.5" customHeight="1">
      <c r="A16" s="34"/>
      <c r="B16" s="180" t="s">
        <v>24</v>
      </c>
      <c r="C16" s="199"/>
      <c r="D16" s="35">
        <f>SUMIFS('Fluxo de Caixa'!$L:$L,'Fluxo de Caixa'!$J:$J,D$3,'Fluxo de Caixa'!$I:$I,Anual!$B$16)</f>
        <v>0</v>
      </c>
      <c r="E16" s="35">
        <f>SUMIFS('Fluxo de Caixa'!$L:$L,'Fluxo de Caixa'!$J:$J,E$3,'Fluxo de Caixa'!$I:$I,Anual!$B$16)</f>
        <v>0</v>
      </c>
      <c r="F16" s="35">
        <f>SUMIFS('Fluxo de Caixa'!$L:$L,'Fluxo de Caixa'!$J:$J,F$3,'Fluxo de Caixa'!$I:$I,Anual!$B$16)</f>
        <v>0</v>
      </c>
      <c r="G16" s="35">
        <f>SUMIFS('Fluxo de Caixa'!$L:$L,'Fluxo de Caixa'!$J:$J,G$3,'Fluxo de Caixa'!$I:$I,Anual!$B$16)</f>
        <v>0</v>
      </c>
      <c r="H16" s="35">
        <f>SUMIFS('Fluxo de Caixa'!$L:$L,'Fluxo de Caixa'!$J:$J,H$3,'Fluxo de Caixa'!$I:$I,Anual!$B$14)</f>
        <v>0</v>
      </c>
      <c r="I16" s="35">
        <f>SUMIFS('Fluxo de Caixa'!$L:$L,'Fluxo de Caixa'!$J:$J,I$3,'Fluxo de Caixa'!$I:$I,Anual!$B$16)</f>
        <v>0</v>
      </c>
      <c r="J16" s="35">
        <f>SUMIFS('Fluxo de Caixa'!$L:$L,'Fluxo de Caixa'!$J:$J,J$3,'Fluxo de Caixa'!$I:$I,Anual!$B$16)</f>
        <v>0</v>
      </c>
      <c r="K16" s="35">
        <f>SUMIFS('Fluxo de Caixa'!$L:$L,'Fluxo de Caixa'!$J:$J,K$3,'Fluxo de Caixa'!$I:$I,Anual!$B$16)</f>
        <v>0</v>
      </c>
      <c r="L16" s="35">
        <f>SUMIFS('Fluxo de Caixa'!$L:$L,'Fluxo de Caixa'!$J:$J,L$3,'Fluxo de Caixa'!$I:$I,Anual!$B$16)</f>
        <v>0</v>
      </c>
      <c r="M16" s="35">
        <f>SUMIFS('Fluxo de Caixa'!$L:$L,'Fluxo de Caixa'!$J:$J,M$3,'Fluxo de Caixa'!$I:$I,Anual!$B$16)</f>
        <v>0</v>
      </c>
      <c r="N16" s="35">
        <f>SUMIFS('Fluxo de Caixa'!$L:$L,'Fluxo de Caixa'!$J:$J,N$3,'Fluxo de Caixa'!$I:$I,Anual!$B$16)</f>
        <v>0</v>
      </c>
      <c r="O16" s="36">
        <f>SUMIFS('Fluxo de Caixa'!$L:$L,'Fluxo de Caixa'!$J:$J,O$3,'Fluxo de Caixa'!$I:$I,Anual!$B$16)</f>
        <v>0</v>
      </c>
      <c r="P16" s="2"/>
    </row>
    <row r="17" spans="1:17" ht="16.5" customHeight="1">
      <c r="A17" s="5"/>
      <c r="B17" s="178" t="s">
        <v>25</v>
      </c>
      <c r="C17" s="198"/>
      <c r="D17" s="24">
        <f>SUMIFS('Fluxo de Caixa'!$L:$L,'Fluxo de Caixa'!$J:$J,D$3,'Fluxo de Caixa'!$I:$I,Anual!$B$17)</f>
        <v>0</v>
      </c>
      <c r="E17" s="24">
        <f>SUMIFS('Fluxo de Caixa'!$L:$L,'Fluxo de Caixa'!$J:$J,E$3,'Fluxo de Caixa'!$I:$I,Anual!$B$17)</f>
        <v>0</v>
      </c>
      <c r="F17" s="24">
        <f>SUMIFS('Fluxo de Caixa'!$L:$L,'Fluxo de Caixa'!$J:$J,F$3,'Fluxo de Caixa'!$I:$I,Anual!$B$17)</f>
        <v>0</v>
      </c>
      <c r="G17" s="24">
        <f>SUMIFS('Fluxo de Caixa'!$L:$L,'Fluxo de Caixa'!$J:$J,G$3,'Fluxo de Caixa'!$I:$I,Anual!$B$17)</f>
        <v>0</v>
      </c>
      <c r="H17" s="24">
        <f>SUMIFS('Fluxo de Caixa'!$L:$L,'Fluxo de Caixa'!$J:$J,H$3,'Fluxo de Caixa'!$I:$I,Anual!$B$17)</f>
        <v>0</v>
      </c>
      <c r="I17" s="24">
        <f>SUMIFS('Fluxo de Caixa'!$L:$L,'Fluxo de Caixa'!$J:$J,I$3,'Fluxo de Caixa'!$I:$I,Anual!$B$17)</f>
        <v>0</v>
      </c>
      <c r="J17" s="24">
        <f>SUMIFS('Fluxo de Caixa'!$L:$L,'Fluxo de Caixa'!$J:$J,J$3,'Fluxo de Caixa'!$I:$I,Anual!$B$17)</f>
        <v>0</v>
      </c>
      <c r="K17" s="24">
        <f>SUMIFS('Fluxo de Caixa'!$L:$L,'Fluxo de Caixa'!$J:$J,K$3,'Fluxo de Caixa'!$I:$I,Anual!$B$17)</f>
        <v>0</v>
      </c>
      <c r="L17" s="24">
        <f>SUMIFS('Fluxo de Caixa'!$L:$L,'Fluxo de Caixa'!$J:$J,L$3,'Fluxo de Caixa'!$I:$I,Anual!$B$17)</f>
        <v>0</v>
      </c>
      <c r="M17" s="24">
        <f>SUMIFS('Fluxo de Caixa'!$L:$L,'Fluxo de Caixa'!$J:$J,M$3,'Fluxo de Caixa'!$I:$I,Anual!$B$17)</f>
        <v>0</v>
      </c>
      <c r="N17" s="24">
        <f>SUMIFS('Fluxo de Caixa'!$L:$L,'Fluxo de Caixa'!$J:$J,N$3,'Fluxo de Caixa'!$I:$I,Anual!$B$17)</f>
        <v>0</v>
      </c>
      <c r="O17" s="25">
        <f>SUMIFS('Fluxo de Caixa'!$L:$L,'Fluxo de Caixa'!$J:$J,O$3,'Fluxo de Caixa'!$I:$I,Anual!$B$17)</f>
        <v>0</v>
      </c>
      <c r="P17" s="2"/>
    </row>
    <row r="18" spans="1:17" ht="16.5" customHeight="1">
      <c r="A18" s="34"/>
      <c r="B18" s="180" t="s">
        <v>26</v>
      </c>
      <c r="C18" s="199"/>
      <c r="D18" s="35">
        <f>SUMIFS('Fluxo de Caixa'!$L:$L,'Fluxo de Caixa'!$J:$J,D$3,'Fluxo de Caixa'!$I:$I,Anual!$B$18)</f>
        <v>0</v>
      </c>
      <c r="E18" s="35">
        <f>SUMIFS('Fluxo de Caixa'!$L:$L,'Fluxo de Caixa'!$J:$J,E$3,'Fluxo de Caixa'!$I:$I,Anual!$B$18)</f>
        <v>0</v>
      </c>
      <c r="F18" s="35">
        <f>SUMIFS('Fluxo de Caixa'!$L:$L,'Fluxo de Caixa'!$J:$J,F$3,'Fluxo de Caixa'!$I:$I,Anual!$B$18)</f>
        <v>0</v>
      </c>
      <c r="G18" s="35">
        <f>SUMIFS('Fluxo de Caixa'!$L:$L,'Fluxo de Caixa'!$J:$J,G$3,'Fluxo de Caixa'!$I:$I,Anual!$B$18)</f>
        <v>0</v>
      </c>
      <c r="H18" s="35">
        <f>SUMIFS('Fluxo de Caixa'!$L:$L,'Fluxo de Caixa'!$J:$J,H$3,'Fluxo de Caixa'!$I:$I,Anual!$B$18)</f>
        <v>0</v>
      </c>
      <c r="I18" s="35">
        <f>SUMIFS('Fluxo de Caixa'!$L:$L,'Fluxo de Caixa'!$J:$J,I$3,'Fluxo de Caixa'!$I:$I,Anual!$B$18)</f>
        <v>0</v>
      </c>
      <c r="J18" s="35">
        <f>SUMIFS('Fluxo de Caixa'!$L:$L,'Fluxo de Caixa'!$J:$J,J$3,'Fluxo de Caixa'!$I:$I,Anual!$B$18)</f>
        <v>0</v>
      </c>
      <c r="K18" s="35">
        <f>SUMIFS('Fluxo de Caixa'!$L:$L,'Fluxo de Caixa'!$J:$J,K$3,'Fluxo de Caixa'!$I:$I,Anual!$B$18)</f>
        <v>0</v>
      </c>
      <c r="L18" s="35">
        <f>SUMIFS('Fluxo de Caixa'!$L:$L,'Fluxo de Caixa'!$J:$J,L$3,'Fluxo de Caixa'!$I:$I,Anual!$B$18)</f>
        <v>0</v>
      </c>
      <c r="M18" s="35">
        <f>SUMIFS('Fluxo de Caixa'!$L:$L,'Fluxo de Caixa'!$J:$J,M$3,'Fluxo de Caixa'!$I:$I,Anual!$B$18)</f>
        <v>0</v>
      </c>
      <c r="N18" s="35">
        <f>SUMIFS('Fluxo de Caixa'!$L:$L,'Fluxo de Caixa'!$J:$J,N$3,'Fluxo de Caixa'!$I:$I,Anual!$B$18)</f>
        <v>0</v>
      </c>
      <c r="O18" s="36">
        <f>SUMIFS('Fluxo de Caixa'!$L:$L,'Fluxo de Caixa'!$J:$J,O$3,'Fluxo de Caixa'!$I:$I,Anual!$B$18)</f>
        <v>0</v>
      </c>
      <c r="P18" s="2"/>
    </row>
    <row r="19" spans="1:17" ht="16.5" customHeight="1">
      <c r="A19" s="5"/>
      <c r="B19" s="178" t="s">
        <v>27</v>
      </c>
      <c r="C19" s="198"/>
      <c r="D19" s="24">
        <f>SUMIFS('Fluxo de Caixa'!$L:$L,'Fluxo de Caixa'!$J:$J,D$3,'Fluxo de Caixa'!$I:$I,Anual!$B$19)</f>
        <v>0</v>
      </c>
      <c r="E19" s="24">
        <f>SUMIFS('Fluxo de Caixa'!$L:$L,'Fluxo de Caixa'!$J:$J,E$3,'Fluxo de Caixa'!$I:$I,Anual!$B$19)</f>
        <v>0</v>
      </c>
      <c r="F19" s="24">
        <f>SUMIFS('Fluxo de Caixa'!$L:$L,'Fluxo de Caixa'!$J:$J,F$3,'Fluxo de Caixa'!$I:$I,Anual!$B$19)</f>
        <v>0</v>
      </c>
      <c r="G19" s="24">
        <f>SUMIFS('Fluxo de Caixa'!$L:$L,'Fluxo de Caixa'!$J:$J,G$3,'Fluxo de Caixa'!$I:$I,Anual!$B$19)</f>
        <v>0</v>
      </c>
      <c r="H19" s="24">
        <f>SUMIFS('Fluxo de Caixa'!$L:$L,'Fluxo de Caixa'!$J:$J,H$3,'Fluxo de Caixa'!$I:$I,Anual!$B$19)</f>
        <v>0</v>
      </c>
      <c r="I19" s="24">
        <f>SUMIFS('Fluxo de Caixa'!$L:$L,'Fluxo de Caixa'!$J:$J,I$3,'Fluxo de Caixa'!$I:$I,Anual!$B$19)</f>
        <v>0</v>
      </c>
      <c r="J19" s="24">
        <f>SUMIFS('Fluxo de Caixa'!$L:$L,'Fluxo de Caixa'!$J:$J,J$3,'Fluxo de Caixa'!$I:$I,Anual!$B$19)</f>
        <v>0</v>
      </c>
      <c r="K19" s="24">
        <f>SUMIFS('Fluxo de Caixa'!$L:$L,'Fluxo de Caixa'!$J:$J,K$3,'Fluxo de Caixa'!$I:$I,Anual!$B$19)</f>
        <v>0</v>
      </c>
      <c r="L19" s="24">
        <f>SUMIFS('Fluxo de Caixa'!$L:$L,'Fluxo de Caixa'!$J:$J,L$3,'Fluxo de Caixa'!$I:$I,Anual!$B$19)</f>
        <v>0</v>
      </c>
      <c r="M19" s="24">
        <f>SUMIFS('Fluxo de Caixa'!$L:$L,'Fluxo de Caixa'!$J:$J,M$3,'Fluxo de Caixa'!$I:$I,Anual!$B$19)</f>
        <v>0</v>
      </c>
      <c r="N19" s="24">
        <f>SUMIFS('Fluxo de Caixa'!$L:$L,'Fluxo de Caixa'!$J:$J,N$3,'Fluxo de Caixa'!$I:$I,Anual!$B$19)</f>
        <v>0</v>
      </c>
      <c r="O19" s="25">
        <f>SUMIFS('Fluxo de Caixa'!$L:$L,'Fluxo de Caixa'!$J:$J,O$3,'Fluxo de Caixa'!$I:$I,Anual!$B$19)</f>
        <v>0</v>
      </c>
      <c r="P19" s="2"/>
    </row>
    <row r="20" spans="1:17" ht="16.5" customHeight="1">
      <c r="A20" s="34"/>
      <c r="B20" s="180" t="s">
        <v>28</v>
      </c>
      <c r="C20" s="199"/>
      <c r="D20" s="35">
        <f>SUMIFS('Fluxo de Caixa'!$L:$L,'Fluxo de Caixa'!$J:$J,D$3,'Fluxo de Caixa'!$I:$I,Anual!$B$20)</f>
        <v>0</v>
      </c>
      <c r="E20" s="35">
        <f>SUMIFS('Fluxo de Caixa'!$L:$L,'Fluxo de Caixa'!$J:$J,E$3,'Fluxo de Caixa'!$I:$I,Anual!$B$20)</f>
        <v>0</v>
      </c>
      <c r="F20" s="35">
        <f>SUMIFS('Fluxo de Caixa'!$L:$L,'Fluxo de Caixa'!$J:$J,F$3,'Fluxo de Caixa'!$I:$I,Anual!$B$20)</f>
        <v>0</v>
      </c>
      <c r="G20" s="35">
        <f>SUMIFS('Fluxo de Caixa'!$L:$L,'Fluxo de Caixa'!$J:$J,G$3,'Fluxo de Caixa'!$I:$I,Anual!$B$20)</f>
        <v>0</v>
      </c>
      <c r="H20" s="35">
        <f>SUMIFS('Fluxo de Caixa'!$L:$L,'Fluxo de Caixa'!$J:$J,H$3,'Fluxo de Caixa'!$I:$I,Anual!$B$20)</f>
        <v>0</v>
      </c>
      <c r="I20" s="35">
        <f>SUMIFS('Fluxo de Caixa'!$L:$L,'Fluxo de Caixa'!$J:$J,I$3,'Fluxo de Caixa'!$I:$I,Anual!$B$20)</f>
        <v>0</v>
      </c>
      <c r="J20" s="35">
        <f>SUMIFS('Fluxo de Caixa'!$L:$L,'Fluxo de Caixa'!$J:$J,J$3,'Fluxo de Caixa'!$I:$I,Anual!$B$20)</f>
        <v>0</v>
      </c>
      <c r="K20" s="35">
        <f>SUMIFS('Fluxo de Caixa'!$L:$L,'Fluxo de Caixa'!$J:$J,K$3,'Fluxo de Caixa'!$I:$I,Anual!$B$20)</f>
        <v>0</v>
      </c>
      <c r="L20" s="35">
        <f>SUMIFS('Fluxo de Caixa'!$L:$L,'Fluxo de Caixa'!$J:$J,L$3,'Fluxo de Caixa'!$I:$I,Anual!$B$20)</f>
        <v>0</v>
      </c>
      <c r="M20" s="35">
        <f>SUMIFS('Fluxo de Caixa'!$L:$L,'Fluxo de Caixa'!$J:$J,M$3,'Fluxo de Caixa'!$I:$I,Anual!$B$20)</f>
        <v>0</v>
      </c>
      <c r="N20" s="35">
        <f>SUMIFS('Fluxo de Caixa'!$L:$L,'Fluxo de Caixa'!$J:$J,N$3,'Fluxo de Caixa'!$I:$I,Anual!$B$20)</f>
        <v>0</v>
      </c>
      <c r="O20" s="36">
        <f>SUMIFS('Fluxo de Caixa'!$L:$L,'Fluxo de Caixa'!$J:$J,O$3,'Fluxo de Caixa'!$I:$I,Anual!$B$20)</f>
        <v>0</v>
      </c>
      <c r="P20" s="2"/>
    </row>
    <row r="21" spans="1:17" ht="16.5" customHeight="1">
      <c r="A21" s="5"/>
      <c r="B21" s="178" t="s">
        <v>29</v>
      </c>
      <c r="C21" s="198"/>
      <c r="D21" s="24">
        <f>SUMIFS('Fluxo de Caixa'!$L:$L,'Fluxo de Caixa'!$J:$J,D$3,'Fluxo de Caixa'!$I:$I,Anual!$B$21)</f>
        <v>0</v>
      </c>
      <c r="E21" s="24">
        <f>SUMIFS('Fluxo de Caixa'!$L:$L,'Fluxo de Caixa'!$J:$J,E$3,'Fluxo de Caixa'!$I:$I,Anual!$B$21)</f>
        <v>0</v>
      </c>
      <c r="F21" s="24">
        <f>SUMIFS('Fluxo de Caixa'!$L:$L,'Fluxo de Caixa'!$J:$J,F$3,'Fluxo de Caixa'!$I:$I,Anual!$B$21)</f>
        <v>0</v>
      </c>
      <c r="G21" s="24">
        <f>SUMIFS('Fluxo de Caixa'!$L:$L,'Fluxo de Caixa'!$J:$J,G$3,'Fluxo de Caixa'!$I:$I,Anual!$B$21)</f>
        <v>0</v>
      </c>
      <c r="H21" s="24">
        <f>SUMIFS('Fluxo de Caixa'!$L:$L,'Fluxo de Caixa'!$J:$J,H$3,'Fluxo de Caixa'!$I:$I,Anual!$B$21)</f>
        <v>0</v>
      </c>
      <c r="I21" s="24">
        <f>SUMIFS('Fluxo de Caixa'!$L:$L,'Fluxo de Caixa'!$J:$J,I$3,'Fluxo de Caixa'!$I:$I,Anual!$B$21)</f>
        <v>0</v>
      </c>
      <c r="J21" s="24">
        <f>SUMIFS('Fluxo de Caixa'!$L:$L,'Fluxo de Caixa'!$J:$J,J$3,'Fluxo de Caixa'!$I:$I,Anual!$B$21)</f>
        <v>0</v>
      </c>
      <c r="K21" s="24">
        <f>SUMIFS('Fluxo de Caixa'!$L:$L,'Fluxo de Caixa'!$J:$J,K$3,'Fluxo de Caixa'!$I:$I,Anual!$B$21)</f>
        <v>0</v>
      </c>
      <c r="L21" s="24">
        <f>SUMIFS('Fluxo de Caixa'!$L:$L,'Fluxo de Caixa'!$J:$J,L$3,'Fluxo de Caixa'!$I:$I,Anual!$B$21)</f>
        <v>0</v>
      </c>
      <c r="M21" s="24">
        <f>SUMIFS('Fluxo de Caixa'!$L:$L,'Fluxo de Caixa'!$J:$J,M$3,'Fluxo de Caixa'!$I:$I,Anual!$B$21)</f>
        <v>0</v>
      </c>
      <c r="N21" s="24">
        <f>SUMIFS('Fluxo de Caixa'!$L:$L,'Fluxo de Caixa'!$J:$J,N$3,'Fluxo de Caixa'!$I:$I,Anual!$B$21)</f>
        <v>0</v>
      </c>
      <c r="O21" s="25">
        <f>SUMIFS('Fluxo de Caixa'!$L:$L,'Fluxo de Caixa'!$J:$J,O$3,'Fluxo de Caixa'!$I:$I,Anual!$B$21)</f>
        <v>0</v>
      </c>
      <c r="P21" s="2"/>
    </row>
    <row r="22" spans="1:17" ht="16.5" customHeight="1">
      <c r="A22" s="34"/>
      <c r="B22" s="180" t="s">
        <v>30</v>
      </c>
      <c r="C22" s="199"/>
      <c r="D22" s="35">
        <f>SUMIFS('Fluxo de Caixa'!$L:$L,'Fluxo de Caixa'!$J:$J,D$3,'Fluxo de Caixa'!$I:$I,Anual!$B$22)</f>
        <v>0</v>
      </c>
      <c r="E22" s="35">
        <f>SUMIFS('Fluxo de Caixa'!$L:$L,'Fluxo de Caixa'!$J:$J,E$3,'Fluxo de Caixa'!$I:$I,Anual!$B$22)</f>
        <v>0</v>
      </c>
      <c r="F22" s="35">
        <f>SUMIFS('Fluxo de Caixa'!$L:$L,'Fluxo de Caixa'!$J:$J,F$3,'Fluxo de Caixa'!$I:$I,Anual!$B$22)</f>
        <v>0</v>
      </c>
      <c r="G22" s="35">
        <f>SUMIFS('Fluxo de Caixa'!$L:$L,'Fluxo de Caixa'!$J:$J,G$3,'Fluxo de Caixa'!$I:$I,Anual!$B$22)</f>
        <v>0</v>
      </c>
      <c r="H22" s="35">
        <f>SUMIFS('Fluxo de Caixa'!$L:$L,'Fluxo de Caixa'!$J:$J,H$3,'Fluxo de Caixa'!$I:$I,Anual!$B$22)</f>
        <v>0</v>
      </c>
      <c r="I22" s="35">
        <f>SUMIFS('Fluxo de Caixa'!$L:$L,'Fluxo de Caixa'!$J:$J,I$3,'Fluxo de Caixa'!$I:$I,Anual!$B$22)</f>
        <v>0</v>
      </c>
      <c r="J22" s="35">
        <f>SUMIFS('Fluxo de Caixa'!$L:$L,'Fluxo de Caixa'!$J:$J,J$3,'Fluxo de Caixa'!$I:$I,Anual!$B$22)</f>
        <v>0</v>
      </c>
      <c r="K22" s="35">
        <f>SUMIFS('Fluxo de Caixa'!$L:$L,'Fluxo de Caixa'!$J:$J,K$3,'Fluxo de Caixa'!$I:$I,Anual!$B$22)</f>
        <v>0</v>
      </c>
      <c r="L22" s="35">
        <f>SUMIFS('Fluxo de Caixa'!$L:$L,'Fluxo de Caixa'!$J:$J,L$3,'Fluxo de Caixa'!$I:$I,Anual!$B$22)</f>
        <v>0</v>
      </c>
      <c r="M22" s="35">
        <f>SUMIFS('Fluxo de Caixa'!$L:$L,'Fluxo de Caixa'!$J:$J,M$3,'Fluxo de Caixa'!$I:$I,Anual!$B$22)</f>
        <v>0</v>
      </c>
      <c r="N22" s="35">
        <f>SUMIFS('Fluxo de Caixa'!$L:$L,'Fluxo de Caixa'!$J:$J,N$3,'Fluxo de Caixa'!$I:$I,Anual!$B$22)</f>
        <v>0</v>
      </c>
      <c r="O22" s="36">
        <f>SUMIFS('Fluxo de Caixa'!$L:$L,'Fluxo de Caixa'!$J:$J,O$3,'Fluxo de Caixa'!$I:$I,Anual!$B$22)</f>
        <v>0</v>
      </c>
      <c r="P22" s="2"/>
    </row>
    <row r="23" spans="1:17" ht="16.5" customHeight="1">
      <c r="A23" s="5"/>
      <c r="B23" s="178" t="s">
        <v>31</v>
      </c>
      <c r="C23" s="198"/>
      <c r="D23" s="24">
        <f>SUMIFS('Fluxo de Caixa'!$L:$L,'Fluxo de Caixa'!$J:$J,D$3,'Fluxo de Caixa'!$I:$I,Anual!$B$23)</f>
        <v>0</v>
      </c>
      <c r="E23" s="24">
        <f>SUMIFS('Fluxo de Caixa'!$L:$L,'Fluxo de Caixa'!$J:$J,E$3,'Fluxo de Caixa'!$I:$I,Anual!$B$23)</f>
        <v>0</v>
      </c>
      <c r="F23" s="24">
        <f>SUMIFS('Fluxo de Caixa'!$L:$L,'Fluxo de Caixa'!$J:$J,F$3,'Fluxo de Caixa'!$I:$I,Anual!$B$23)</f>
        <v>0</v>
      </c>
      <c r="G23" s="24">
        <f>SUMIFS('Fluxo de Caixa'!$L:$L,'Fluxo de Caixa'!$J:$J,G$3,'Fluxo de Caixa'!$I:$I,Anual!$B$23)</f>
        <v>0</v>
      </c>
      <c r="H23" s="24">
        <f>SUMIFS('Fluxo de Caixa'!$L:$L,'Fluxo de Caixa'!$J:$J,H$3,'Fluxo de Caixa'!$I:$I,Anual!$B$23)</f>
        <v>0</v>
      </c>
      <c r="I23" s="24">
        <f>SUMIFS('Fluxo de Caixa'!$L:$L,'Fluxo de Caixa'!$J:$J,I$3,'Fluxo de Caixa'!$I:$I,Anual!$B$23)</f>
        <v>0</v>
      </c>
      <c r="J23" s="24">
        <f>SUMIFS('Fluxo de Caixa'!$L:$L,'Fluxo de Caixa'!$J:$J,J$3,'Fluxo de Caixa'!$I:$I,Anual!$B$23)</f>
        <v>0</v>
      </c>
      <c r="K23" s="24">
        <f>SUMIFS('Fluxo de Caixa'!$L:$L,'Fluxo de Caixa'!$J:$J,K$3,'Fluxo de Caixa'!$I:$I,Anual!$B$23)</f>
        <v>0</v>
      </c>
      <c r="L23" s="24">
        <f>SUMIFS('Fluxo de Caixa'!$L:$L,'Fluxo de Caixa'!$J:$J,L$3,'Fluxo de Caixa'!$I:$I,Anual!$B$23)</f>
        <v>0</v>
      </c>
      <c r="M23" s="24">
        <f>SUMIFS('Fluxo de Caixa'!$L:$L,'Fluxo de Caixa'!$J:$J,M$3,'Fluxo de Caixa'!$I:$I,Anual!$B$23)</f>
        <v>0</v>
      </c>
      <c r="N23" s="24">
        <f>SUMIFS('Fluxo de Caixa'!$L:$L,'Fluxo de Caixa'!$J:$J,N$3,'Fluxo de Caixa'!$I:$I,Anual!$B$23)</f>
        <v>0</v>
      </c>
      <c r="O23" s="25">
        <f>SUMIFS('Fluxo de Caixa'!$L:$L,'Fluxo de Caixa'!$J:$J,O$3,'Fluxo de Caixa'!$I:$I,Anual!$B$23)</f>
        <v>0</v>
      </c>
      <c r="P23" s="2"/>
    </row>
    <row r="24" spans="1:17" ht="16.5" customHeight="1">
      <c r="A24" s="34"/>
      <c r="B24" s="180" t="s">
        <v>32</v>
      </c>
      <c r="C24" s="199"/>
      <c r="D24" s="35">
        <f>SUMIFS('Fluxo de Caixa'!$L:$L,'Fluxo de Caixa'!$J:$J,D$3,'Fluxo de Caixa'!$I:$I,Anual!$B$24)</f>
        <v>0</v>
      </c>
      <c r="E24" s="35">
        <f>SUMIFS('Fluxo de Caixa'!$L:$L,'Fluxo de Caixa'!$J:$J,E$3,'Fluxo de Caixa'!$I:$I,Anual!$B$24)</f>
        <v>0</v>
      </c>
      <c r="F24" s="35">
        <f>SUMIFS('Fluxo de Caixa'!$L:$L,'Fluxo de Caixa'!$J:$J,F$3,'Fluxo de Caixa'!$I:$I,Anual!$B$24)</f>
        <v>0</v>
      </c>
      <c r="G24" s="35">
        <f>SUMIFS('Fluxo de Caixa'!$L:$L,'Fluxo de Caixa'!$J:$J,G$3,'Fluxo de Caixa'!$I:$I,Anual!$B$24)</f>
        <v>0</v>
      </c>
      <c r="H24" s="35">
        <f>SUMIFS('Fluxo de Caixa'!$L:$L,'Fluxo de Caixa'!$J:$J,H$3,'Fluxo de Caixa'!$I:$I,Anual!$B$24)</f>
        <v>0</v>
      </c>
      <c r="I24" s="35">
        <f>SUMIFS('Fluxo de Caixa'!$L:$L,'Fluxo de Caixa'!$J:$J,I$3,'Fluxo de Caixa'!$I:$I,Anual!$B$24)</f>
        <v>0</v>
      </c>
      <c r="J24" s="35">
        <f>SUMIFS('Fluxo de Caixa'!$L:$L,'Fluxo de Caixa'!$J:$J,J$3,'Fluxo de Caixa'!$I:$I,Anual!$B$24)</f>
        <v>0</v>
      </c>
      <c r="K24" s="35">
        <f>SUMIFS('Fluxo de Caixa'!$L:$L,'Fluxo de Caixa'!$J:$J,K$3,'Fluxo de Caixa'!$I:$I,Anual!$B$24)</f>
        <v>0</v>
      </c>
      <c r="L24" s="35">
        <f>SUMIFS('Fluxo de Caixa'!$L:$L,'Fluxo de Caixa'!$J:$J,L$3,'Fluxo de Caixa'!$I:$I,Anual!$B$24)</f>
        <v>0</v>
      </c>
      <c r="M24" s="35">
        <f>SUMIFS('Fluxo de Caixa'!$L:$L,'Fluxo de Caixa'!$J:$J,M$3,'Fluxo de Caixa'!$I:$I,Anual!$B$24)</f>
        <v>0</v>
      </c>
      <c r="N24" s="35">
        <f>SUMIFS('Fluxo de Caixa'!$L:$L,'Fluxo de Caixa'!$J:$J,N$3,'Fluxo de Caixa'!$I:$I,Anual!$B$24)</f>
        <v>0</v>
      </c>
      <c r="O24" s="36">
        <f>SUMIFS('Fluxo de Caixa'!$L:$L,'Fluxo de Caixa'!$J:$J,O$3,'Fluxo de Caixa'!$I:$I,Anual!$B$24)</f>
        <v>0</v>
      </c>
      <c r="P24" s="2"/>
    </row>
    <row r="25" spans="1:17" ht="16.5" customHeight="1">
      <c r="A25" s="5"/>
      <c r="B25" s="178" t="s">
        <v>33</v>
      </c>
      <c r="C25" s="198"/>
      <c r="D25" s="24">
        <f>SUMIFS('Fluxo de Caixa'!$L:$L,'Fluxo de Caixa'!$J:$J,D$3,'Fluxo de Caixa'!$I:$I,Anual!$B$25)</f>
        <v>0</v>
      </c>
      <c r="E25" s="24">
        <f>SUMIFS('Fluxo de Caixa'!$L:$L,'Fluxo de Caixa'!$J:$J,E$3,'Fluxo de Caixa'!$I:$I,Anual!$B$25)</f>
        <v>0</v>
      </c>
      <c r="F25" s="24">
        <f>SUMIFS('Fluxo de Caixa'!$L:$L,'Fluxo de Caixa'!$J:$J,F$3,'Fluxo de Caixa'!$I:$I,Anual!$B$25)</f>
        <v>0</v>
      </c>
      <c r="G25" s="24">
        <f>SUMIFS('Fluxo de Caixa'!$L:$L,'Fluxo de Caixa'!$J:$J,G$3,'Fluxo de Caixa'!$I:$I,Anual!$B$25)</f>
        <v>0</v>
      </c>
      <c r="H25" s="24">
        <f>SUMIFS('Fluxo de Caixa'!$L:$L,'Fluxo de Caixa'!$J:$J,H$3,'Fluxo de Caixa'!$I:$I,Anual!$B$25)</f>
        <v>0</v>
      </c>
      <c r="I25" s="24">
        <f>SUMIFS('Fluxo de Caixa'!$L:$L,'Fluxo de Caixa'!$J:$J,I$3,'Fluxo de Caixa'!$I:$I,Anual!$B$25)</f>
        <v>0</v>
      </c>
      <c r="J25" s="24">
        <f>SUMIFS('Fluxo de Caixa'!$L:$L,'Fluxo de Caixa'!$J:$J,J$3,'Fluxo de Caixa'!$I:$I,Anual!$B$25)</f>
        <v>0</v>
      </c>
      <c r="K25" s="24">
        <f>SUMIFS('Fluxo de Caixa'!$L:$L,'Fluxo de Caixa'!$J:$J,K$3,'Fluxo de Caixa'!$I:$I,Anual!$B$25)</f>
        <v>0</v>
      </c>
      <c r="L25" s="24">
        <f>SUMIFS('Fluxo de Caixa'!$L:$L,'Fluxo de Caixa'!$J:$J,L$3,'Fluxo de Caixa'!$I:$I,Anual!$B$25)</f>
        <v>0</v>
      </c>
      <c r="M25" s="24">
        <f>SUMIFS('Fluxo de Caixa'!$L:$L,'Fluxo de Caixa'!$J:$J,M$3,'Fluxo de Caixa'!$I:$I,Anual!$B$25)</f>
        <v>0</v>
      </c>
      <c r="N25" s="24">
        <f>SUMIFS('Fluxo de Caixa'!$L:$L,'Fluxo de Caixa'!$J:$J,N$3,'Fluxo de Caixa'!$I:$I,Anual!$B$25)</f>
        <v>0</v>
      </c>
      <c r="O25" s="25">
        <f>SUMIFS('Fluxo de Caixa'!$L:$L,'Fluxo de Caixa'!$J:$J,O$3,'Fluxo de Caixa'!$I:$I,Anual!$B$25)</f>
        <v>0</v>
      </c>
      <c r="P25" s="2"/>
    </row>
    <row r="26" spans="1:17" ht="16.5" customHeight="1">
      <c r="A26" s="34"/>
      <c r="B26" s="180" t="s">
        <v>34</v>
      </c>
      <c r="C26" s="199"/>
      <c r="D26" s="35">
        <f>SUMIFS('Fluxo de Caixa'!$L:$L,'Fluxo de Caixa'!$J:$J,D$3,'Fluxo de Caixa'!$I:$I,Anual!$B$26)</f>
        <v>0</v>
      </c>
      <c r="E26" s="35">
        <f>SUMIFS('Fluxo de Caixa'!$L:$L,'Fluxo de Caixa'!$J:$J,E$3,'Fluxo de Caixa'!$I:$I,Anual!$B$26)</f>
        <v>0</v>
      </c>
      <c r="F26" s="35">
        <f>SUMIFS('Fluxo de Caixa'!$L:$L,'Fluxo de Caixa'!$J:$J,F$3,'Fluxo de Caixa'!$I:$I,Anual!$B$26)</f>
        <v>0</v>
      </c>
      <c r="G26" s="35">
        <f>SUMIFS('Fluxo de Caixa'!$L:$L,'Fluxo de Caixa'!$J:$J,G$3,'Fluxo de Caixa'!$I:$I,Anual!$B$26)</f>
        <v>0</v>
      </c>
      <c r="H26" s="35">
        <f>SUMIFS('Fluxo de Caixa'!$L:$L,'Fluxo de Caixa'!$J:$J,H$3,'Fluxo de Caixa'!$I:$I,Anual!$B$26)</f>
        <v>0</v>
      </c>
      <c r="I26" s="35">
        <f>SUMIFS('Fluxo de Caixa'!$L:$L,'Fluxo de Caixa'!$J:$J,I$3,'Fluxo de Caixa'!$I:$I,Anual!$B$26)</f>
        <v>0</v>
      </c>
      <c r="J26" s="35">
        <f>SUMIFS('Fluxo de Caixa'!$L:$L,'Fluxo de Caixa'!$J:$J,J$3,'Fluxo de Caixa'!$I:$I,Anual!$B$26)</f>
        <v>0</v>
      </c>
      <c r="K26" s="35">
        <f>SUMIFS('Fluxo de Caixa'!$L:$L,'Fluxo de Caixa'!$J:$J,K$3,'Fluxo de Caixa'!$I:$I,Anual!$B$26)</f>
        <v>0</v>
      </c>
      <c r="L26" s="35">
        <f>SUMIFS('Fluxo de Caixa'!$L:$L,'Fluxo de Caixa'!$J:$J,L$3,'Fluxo de Caixa'!$I:$I,Anual!$B$26)</f>
        <v>0</v>
      </c>
      <c r="M26" s="35">
        <f>SUMIFS('Fluxo de Caixa'!$L:$L,'Fluxo de Caixa'!$J:$J,M$3,'Fluxo de Caixa'!$I:$I,Anual!$B$26)</f>
        <v>0</v>
      </c>
      <c r="N26" s="35">
        <f>SUMIFS('Fluxo de Caixa'!$L:$L,'Fluxo de Caixa'!$J:$J,N$3,'Fluxo de Caixa'!$I:$I,Anual!$B$26)</f>
        <v>0</v>
      </c>
      <c r="O26" s="36">
        <f>SUMIFS('Fluxo de Caixa'!$L:$L,'Fluxo de Caixa'!$J:$J,O$3,'Fluxo de Caixa'!$I:$I,Anual!$B$26)</f>
        <v>0</v>
      </c>
      <c r="P26" s="2"/>
    </row>
    <row r="27" spans="1:17" ht="16.5" customHeight="1">
      <c r="A27" s="5"/>
      <c r="B27" s="178" t="s">
        <v>35</v>
      </c>
      <c r="C27" s="198"/>
      <c r="D27" s="24">
        <f>SUMIFS('Fluxo de Caixa'!$L:$L,'Fluxo de Caixa'!$J:$J,D$3,'Fluxo de Caixa'!$I:$I,Anual!$B$27)</f>
        <v>0</v>
      </c>
      <c r="E27" s="24">
        <f>SUMIFS('Fluxo de Caixa'!$L:$L,'Fluxo de Caixa'!$J:$J,E$3,'Fluxo de Caixa'!$I:$I,Anual!$B$27)</f>
        <v>0</v>
      </c>
      <c r="F27" s="24">
        <f>SUMIFS('Fluxo de Caixa'!$L:$L,'Fluxo de Caixa'!$J:$J,F$3,'Fluxo de Caixa'!$I:$I,Anual!$B$27)</f>
        <v>0</v>
      </c>
      <c r="G27" s="24">
        <f>SUMIFS('Fluxo de Caixa'!$L:$L,'Fluxo de Caixa'!$J:$J,G$3,'Fluxo de Caixa'!$I:$I,Anual!$B$27)</f>
        <v>0</v>
      </c>
      <c r="H27" s="24">
        <f>SUMIFS('Fluxo de Caixa'!$L:$L,'Fluxo de Caixa'!$J:$J,H$3,'Fluxo de Caixa'!$I:$I,Anual!$B$27)</f>
        <v>0</v>
      </c>
      <c r="I27" s="24">
        <f>SUMIFS('Fluxo de Caixa'!$L:$L,'Fluxo de Caixa'!$J:$J,I$3,'Fluxo de Caixa'!$I:$I,Anual!$B$27)</f>
        <v>0</v>
      </c>
      <c r="J27" s="24">
        <f>SUMIFS('Fluxo de Caixa'!$L:$L,'Fluxo de Caixa'!$J:$J,J$3,'Fluxo de Caixa'!$I:$I,Anual!$B$27)</f>
        <v>0</v>
      </c>
      <c r="K27" s="24">
        <f>SUMIFS('Fluxo de Caixa'!$L:$L,'Fluxo de Caixa'!$J:$J,K$3,'Fluxo de Caixa'!$I:$I,Anual!$B$27)</f>
        <v>0</v>
      </c>
      <c r="L27" s="24">
        <f>SUMIFS('Fluxo de Caixa'!$L:$L,'Fluxo de Caixa'!$J:$J,L$3,'Fluxo de Caixa'!$I:$I,Anual!$B$27)</f>
        <v>0</v>
      </c>
      <c r="M27" s="24">
        <f>SUMIFS('Fluxo de Caixa'!$L:$L,'Fluxo de Caixa'!$J:$J,M$3,'Fluxo de Caixa'!$I:$I,Anual!$B$27)</f>
        <v>0</v>
      </c>
      <c r="N27" s="24">
        <f>SUMIFS('Fluxo de Caixa'!$L:$L,'Fluxo de Caixa'!$J:$J,N$3,'Fluxo de Caixa'!$I:$I,Anual!$B$27)</f>
        <v>0</v>
      </c>
      <c r="O27" s="25">
        <f>SUMIFS('Fluxo de Caixa'!$L:$L,'Fluxo de Caixa'!$J:$J,O$3,'Fluxo de Caixa'!$I:$I,Anual!$B$27)</f>
        <v>0</v>
      </c>
      <c r="P27" s="2"/>
    </row>
    <row r="28" spans="1:17" ht="16.5" customHeight="1">
      <c r="A28" s="34"/>
      <c r="B28" s="180" t="s">
        <v>36</v>
      </c>
      <c r="C28" s="199"/>
      <c r="D28" s="35">
        <f>SUMIFS('Fluxo de Caixa'!$L:$L,'Fluxo de Caixa'!$J:$J,D$3,'Fluxo de Caixa'!$I:$I,Anual!$B$28)</f>
        <v>0</v>
      </c>
      <c r="E28" s="35">
        <f>SUMIFS('Fluxo de Caixa'!$L:$L,'Fluxo de Caixa'!$J:$J,E$3,'Fluxo de Caixa'!$I:$I,Anual!$B$28)</f>
        <v>0</v>
      </c>
      <c r="F28" s="35">
        <f>SUMIFS('Fluxo de Caixa'!$L:$L,'Fluxo de Caixa'!$J:$J,F$3,'Fluxo de Caixa'!$I:$I,Anual!$B$28)</f>
        <v>0</v>
      </c>
      <c r="G28" s="35">
        <f>SUMIFS('Fluxo de Caixa'!$L:$L,'Fluxo de Caixa'!$J:$J,G$3,'Fluxo de Caixa'!$I:$I,Anual!$B$28)</f>
        <v>0</v>
      </c>
      <c r="H28" s="35">
        <f>SUMIFS('Fluxo de Caixa'!$L:$L,'Fluxo de Caixa'!$J:$J,H$3,'Fluxo de Caixa'!$I:$I,Anual!$B$28)</f>
        <v>0</v>
      </c>
      <c r="I28" s="35">
        <f>SUMIFS('Fluxo de Caixa'!$L:$L,'Fluxo de Caixa'!$J:$J,I$3,'Fluxo de Caixa'!$I:$I,Anual!$B$28)</f>
        <v>0</v>
      </c>
      <c r="J28" s="35">
        <f>SUMIFS('Fluxo de Caixa'!$L:$L,'Fluxo de Caixa'!$J:$J,J$3,'Fluxo de Caixa'!$I:$I,Anual!$B$28)</f>
        <v>0</v>
      </c>
      <c r="K28" s="35">
        <f>SUMIFS('Fluxo de Caixa'!$L:$L,'Fluxo de Caixa'!$J:$J,K$3,'Fluxo de Caixa'!$I:$I,Anual!$B$28)</f>
        <v>0</v>
      </c>
      <c r="L28" s="35">
        <f>SUMIFS('Fluxo de Caixa'!$L:$L,'Fluxo de Caixa'!$J:$J,L$3,'Fluxo de Caixa'!$I:$I,Anual!$B$28)</f>
        <v>0</v>
      </c>
      <c r="M28" s="35">
        <f>SUMIFS('Fluxo de Caixa'!$L:$L,'Fluxo de Caixa'!$J:$J,M$3,'Fluxo de Caixa'!$I:$I,Anual!$B$28)</f>
        <v>0</v>
      </c>
      <c r="N28" s="35">
        <f>SUMIFS('Fluxo de Caixa'!$L:$L,'Fluxo de Caixa'!$J:$J,N$3,'Fluxo de Caixa'!$I:$I,Anual!$B$28)</f>
        <v>0</v>
      </c>
      <c r="O28" s="36">
        <f>SUMIFS('Fluxo de Caixa'!$L:$L,'Fluxo de Caixa'!$J:$J,O$3,'Fluxo de Caixa'!$I:$I,Anual!$B$28)</f>
        <v>0</v>
      </c>
      <c r="P28" s="2"/>
    </row>
    <row r="29" spans="1:17" ht="16.5" customHeight="1">
      <c r="A29" s="5"/>
      <c r="B29" s="178" t="s">
        <v>37</v>
      </c>
      <c r="C29" s="198"/>
      <c r="D29" s="24">
        <f>SUMIFS('Fluxo de Caixa'!$L:$L,'Fluxo de Caixa'!$J:$J,D$3,'Fluxo de Caixa'!$I:$I,Anual!$B$29)</f>
        <v>0</v>
      </c>
      <c r="E29" s="24">
        <f>SUMIFS('Fluxo de Caixa'!$L:$L,'Fluxo de Caixa'!$J:$J,E$3,'Fluxo de Caixa'!$I:$I,Anual!$B$29)</f>
        <v>0</v>
      </c>
      <c r="F29" s="24">
        <f>SUMIFS('Fluxo de Caixa'!$L:$L,'Fluxo de Caixa'!$J:$J,F$3,'Fluxo de Caixa'!$I:$I,Anual!$B$29)</f>
        <v>0</v>
      </c>
      <c r="G29" s="24">
        <f>SUMIFS('Fluxo de Caixa'!$L:$L,'Fluxo de Caixa'!$J:$J,G$3,'Fluxo de Caixa'!$I:$I,Anual!$B$29)</f>
        <v>0</v>
      </c>
      <c r="H29" s="24">
        <f>SUMIFS('Fluxo de Caixa'!$L:$L,'Fluxo de Caixa'!$J:$J,H$3,'Fluxo de Caixa'!$I:$I,Anual!$B$29)</f>
        <v>0</v>
      </c>
      <c r="I29" s="24">
        <f>SUMIFS('Fluxo de Caixa'!$L:$L,'Fluxo de Caixa'!$J:$J,I$3,'Fluxo de Caixa'!$I:$I,Anual!$B$29)</f>
        <v>0</v>
      </c>
      <c r="J29" s="24">
        <f>SUMIFS('Fluxo de Caixa'!$L:$L,'Fluxo de Caixa'!$J:$J,J$3,'Fluxo de Caixa'!$I:$I,Anual!$B$29)</f>
        <v>0</v>
      </c>
      <c r="K29" s="24">
        <f>SUMIFS('Fluxo de Caixa'!$L:$L,'Fluxo de Caixa'!$J:$J,K$3,'Fluxo de Caixa'!$I:$I,Anual!$B$29)</f>
        <v>0</v>
      </c>
      <c r="L29" s="24">
        <f>SUMIFS('Fluxo de Caixa'!$L:$L,'Fluxo de Caixa'!$J:$J,L$3,'Fluxo de Caixa'!$I:$I,Anual!$B$29)</f>
        <v>0</v>
      </c>
      <c r="M29" s="24">
        <f>SUMIFS('Fluxo de Caixa'!$L:$L,'Fluxo de Caixa'!$J:$J,M$3,'Fluxo de Caixa'!$I:$I,Anual!$B$29)</f>
        <v>0</v>
      </c>
      <c r="N29" s="24">
        <f>SUMIFS('Fluxo de Caixa'!$L:$L,'Fluxo de Caixa'!$J:$J,N$3,'Fluxo de Caixa'!$I:$I,Anual!$B$29)</f>
        <v>0</v>
      </c>
      <c r="O29" s="25">
        <f>SUMIFS('Fluxo de Caixa'!$L:$L,'Fluxo de Caixa'!$J:$J,O$3,'Fluxo de Caixa'!$I:$I,Anual!$B$29)</f>
        <v>0</v>
      </c>
      <c r="P29" s="2"/>
    </row>
    <row r="30" spans="1:17" ht="16.5" customHeight="1">
      <c r="A30" s="34"/>
      <c r="B30" s="204" t="s">
        <v>38</v>
      </c>
      <c r="C30" s="205"/>
      <c r="D30" s="37">
        <f>SUMIFS('Fluxo de Caixa'!$L:$L,'Fluxo de Caixa'!$J:$J,D$3,'Fluxo de Caixa'!$I:$I,Anual!$B$30)</f>
        <v>0</v>
      </c>
      <c r="E30" s="37">
        <f>SUMIFS('Fluxo de Caixa'!$L:$L,'Fluxo de Caixa'!$J:$J,E$3,'Fluxo de Caixa'!$I:$I,Anual!$B$30)</f>
        <v>0</v>
      </c>
      <c r="F30" s="37">
        <f>SUMIFS('Fluxo de Caixa'!$L:$L,'Fluxo de Caixa'!$J:$J,F$3,'Fluxo de Caixa'!$I:$I,Anual!$B$30)</f>
        <v>0</v>
      </c>
      <c r="G30" s="37">
        <f>SUMIFS('Fluxo de Caixa'!$L:$L,'Fluxo de Caixa'!$J:$J,G$3,'Fluxo de Caixa'!$I:$I,Anual!$B$30)</f>
        <v>0</v>
      </c>
      <c r="H30" s="37">
        <f>SUMIFS('Fluxo de Caixa'!$L:$L,'Fluxo de Caixa'!$J:$J,H$3,'Fluxo de Caixa'!$I:$I,Anual!$B$30)</f>
        <v>0</v>
      </c>
      <c r="I30" s="37">
        <f>SUMIFS('Fluxo de Caixa'!$L:$L,'Fluxo de Caixa'!$J:$J,I$3,'Fluxo de Caixa'!$I:$I,Anual!$B$30)</f>
        <v>0</v>
      </c>
      <c r="J30" s="37">
        <f>SUMIFS('Fluxo de Caixa'!$L:$L,'Fluxo de Caixa'!$J:$J,J$3,'Fluxo de Caixa'!$I:$I,Anual!$B$30)</f>
        <v>0</v>
      </c>
      <c r="K30" s="37">
        <f>SUMIFS('Fluxo de Caixa'!$L:$L,'Fluxo de Caixa'!$J:$J,K$3,'Fluxo de Caixa'!$I:$I,Anual!$B$30)</f>
        <v>0</v>
      </c>
      <c r="L30" s="37">
        <f>SUMIFS('Fluxo de Caixa'!$L:$L,'Fluxo de Caixa'!$J:$J,L$3,'Fluxo de Caixa'!$I:$I,Anual!$B$30)</f>
        <v>0</v>
      </c>
      <c r="M30" s="37">
        <f>SUMIFS('Fluxo de Caixa'!$L:$L,'Fluxo de Caixa'!$J:$J,M$3,'Fluxo de Caixa'!$I:$I,Anual!$B$30)</f>
        <v>0</v>
      </c>
      <c r="N30" s="37">
        <f>SUMIFS('Fluxo de Caixa'!$L:$L,'Fluxo de Caixa'!$J:$J,N$3,'Fluxo de Caixa'!$I:$I,Anual!$B$30)</f>
        <v>0</v>
      </c>
      <c r="O30" s="38">
        <v>50</v>
      </c>
      <c r="P30" s="2"/>
    </row>
    <row r="31" spans="1:17" ht="16.5" customHeight="1">
      <c r="A31" s="206" t="s">
        <v>39</v>
      </c>
      <c r="B31" s="207"/>
      <c r="C31" s="208"/>
      <c r="D31" s="39">
        <f t="shared" ref="D31:O31" si="1">SUM(D12:D30)</f>
        <v>0</v>
      </c>
      <c r="E31" s="39">
        <f t="shared" si="1"/>
        <v>0</v>
      </c>
      <c r="F31" s="39">
        <f t="shared" si="1"/>
        <v>0</v>
      </c>
      <c r="G31" s="39">
        <f t="shared" si="1"/>
        <v>0</v>
      </c>
      <c r="H31" s="39">
        <f t="shared" si="1"/>
        <v>0</v>
      </c>
      <c r="I31" s="39">
        <f t="shared" si="1"/>
        <v>0</v>
      </c>
      <c r="J31" s="39">
        <f t="shared" si="1"/>
        <v>0</v>
      </c>
      <c r="K31" s="39">
        <f t="shared" si="1"/>
        <v>0</v>
      </c>
      <c r="L31" s="39">
        <f t="shared" si="1"/>
        <v>0</v>
      </c>
      <c r="M31" s="39">
        <f t="shared" si="1"/>
        <v>0</v>
      </c>
      <c r="N31" s="39">
        <f t="shared" si="1"/>
        <v>0</v>
      </c>
      <c r="O31" s="40">
        <f t="shared" si="1"/>
        <v>50</v>
      </c>
      <c r="P31" s="176"/>
      <c r="Q31" s="269"/>
    </row>
    <row r="32" spans="1:17" ht="16.5" hidden="1" customHeight="1">
      <c r="A32" s="5"/>
      <c r="B32" s="41"/>
      <c r="C32" s="42" t="s">
        <v>40</v>
      </c>
      <c r="D32" s="43" t="e">
        <f t="shared" ref="D32:E32" si="2">D31/D8</f>
        <v>#DIV/0!</v>
      </c>
      <c r="E32" s="43" t="e">
        <f t="shared" si="2"/>
        <v>#DIV/0!</v>
      </c>
      <c r="F32" s="43"/>
      <c r="G32" s="43" t="e">
        <f t="shared" ref="G32:O32" si="3">G31/G8</f>
        <v>#DIV/0!</v>
      </c>
      <c r="H32" s="43" t="e">
        <f t="shared" si="3"/>
        <v>#DIV/0!</v>
      </c>
      <c r="I32" s="43" t="e">
        <f t="shared" si="3"/>
        <v>#DIV/0!</v>
      </c>
      <c r="J32" s="43" t="e">
        <f t="shared" si="3"/>
        <v>#DIV/0!</v>
      </c>
      <c r="K32" s="43" t="e">
        <f t="shared" si="3"/>
        <v>#DIV/0!</v>
      </c>
      <c r="L32" s="43" t="e">
        <f t="shared" si="3"/>
        <v>#DIV/0!</v>
      </c>
      <c r="M32" s="43" t="e">
        <f t="shared" si="3"/>
        <v>#DIV/0!</v>
      </c>
      <c r="N32" s="43" t="e">
        <f t="shared" si="3"/>
        <v>#DIV/0!</v>
      </c>
      <c r="O32" s="44">
        <f t="shared" si="3"/>
        <v>0.33333333333333331</v>
      </c>
      <c r="P32" s="270"/>
      <c r="Q32" s="269"/>
    </row>
    <row r="33" spans="1:17" ht="16.5" customHeight="1">
      <c r="A33" s="191" t="s">
        <v>18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3"/>
      <c r="P33" s="270"/>
      <c r="Q33" s="269"/>
    </row>
    <row r="34" spans="1:17" ht="16.5" customHeight="1">
      <c r="A34" s="183" t="s">
        <v>41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</row>
    <row r="35" spans="1:17" ht="16.5" customHeight="1">
      <c r="A35" s="183"/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</row>
    <row r="36" spans="1:17" ht="16.5" customHeight="1">
      <c r="A36" s="31"/>
      <c r="B36" s="179" t="s">
        <v>42</v>
      </c>
      <c r="C36" s="179"/>
      <c r="D36" s="45">
        <f>SUMIFS('Fluxo de Caixa'!$R:$R,'Fluxo de Caixa'!$P:$P,D$3,'Fluxo de Caixa'!$O:$O,Anual!$B$36)</f>
        <v>0</v>
      </c>
      <c r="E36" s="46">
        <f>SUMIFS('Fluxo de Caixa'!$R:$R,'Fluxo de Caixa'!$P:$P,E$3,'Fluxo de Caixa'!$O:$O,Anual!$B$36)</f>
        <v>0</v>
      </c>
      <c r="F36" s="47">
        <f>SUMIFS('Fluxo de Caixa'!$R:$R,'Fluxo de Caixa'!$P:$P,F$3,'Fluxo de Caixa'!$O:$O,Anual!$B$36)</f>
        <v>0</v>
      </c>
      <c r="G36" s="47">
        <f>SUMIFS('Fluxo de Caixa'!$R:$R,'Fluxo de Caixa'!$P:$P,G$3,'Fluxo de Caixa'!$O:$O,Anual!$B$36)</f>
        <v>0</v>
      </c>
      <c r="H36" s="47">
        <f>SUMIFS('Fluxo de Caixa'!$R:$R,'Fluxo de Caixa'!$P:$P,H$3,'Fluxo de Caixa'!$O:$O,Anual!$B$36)</f>
        <v>0</v>
      </c>
      <c r="I36" s="47">
        <f>SUMIFS('Fluxo de Caixa'!$R:$R,'Fluxo de Caixa'!$P:$P,I$3,'Fluxo de Caixa'!$O:$O,Anual!$B$36)</f>
        <v>0</v>
      </c>
      <c r="J36" s="47">
        <f>SUMIFS('Fluxo de Caixa'!$R:$R,'Fluxo de Caixa'!$P:$P,J$3,'Fluxo de Caixa'!$O:$O,Anual!$B$36)</f>
        <v>0</v>
      </c>
      <c r="K36" s="47">
        <f>SUMIFS('Fluxo de Caixa'!$R:$R,'Fluxo de Caixa'!$P:$P,K$3,'Fluxo de Caixa'!$O:$O,Anual!$B$36)</f>
        <v>0</v>
      </c>
      <c r="L36" s="47">
        <f>SUMIFS('Fluxo de Caixa'!$R:$R,'Fluxo de Caixa'!$P:$P,L$3,'Fluxo de Caixa'!$O:$O,Anual!$B$36)</f>
        <v>0</v>
      </c>
      <c r="M36" s="47">
        <f>SUMIFS('Fluxo de Caixa'!$R:$R,'Fluxo de Caixa'!$P:$P,M$3,'Fluxo de Caixa'!$O:$O,Anual!$B$36)</f>
        <v>0</v>
      </c>
      <c r="N36" s="47">
        <f>SUMIFS('Fluxo de Caixa'!$R:$R,'Fluxo de Caixa'!$P:$P,N$3,'Fluxo de Caixa'!$O:$O,Anual!$B$36)</f>
        <v>0</v>
      </c>
      <c r="O36" s="33">
        <f>SUMIFS('Fluxo de Caixa'!$R:$R,'Fluxo de Caixa'!$P:$P,O$3,'Fluxo de Caixa'!$O:$O,Anual!$B$36)</f>
        <v>0</v>
      </c>
      <c r="P36" s="2"/>
    </row>
    <row r="37" spans="1:17" ht="16.5" customHeight="1">
      <c r="A37" s="5"/>
      <c r="B37" s="178" t="s">
        <v>43</v>
      </c>
      <c r="C37" s="178"/>
      <c r="D37" s="48">
        <f>SUMIFS('Fluxo de Caixa'!$R:$R,'Fluxo de Caixa'!$P:$P,D$3,'Fluxo de Caixa'!$O:$O,Anual!$B$36)</f>
        <v>0</v>
      </c>
      <c r="E37" s="49">
        <f>SUMIFS('Fluxo de Caixa'!$R:$R,'Fluxo de Caixa'!$P:$P,E$3,'Fluxo de Caixa'!$O:$O,Anual!$B$37)</f>
        <v>0</v>
      </c>
      <c r="F37" s="50">
        <f>SUMIFS('Fluxo de Caixa'!$R:$R,'Fluxo de Caixa'!$P:$P,F$3,'Fluxo de Caixa'!$O:$O,Anual!$B$37)</f>
        <v>0</v>
      </c>
      <c r="G37" s="50">
        <f>SUMIFS('Fluxo de Caixa'!$R:$R,'Fluxo de Caixa'!$P:$P,G$3,'Fluxo de Caixa'!$O:$O,Anual!$B$37)</f>
        <v>0</v>
      </c>
      <c r="H37" s="50">
        <f>SUMIFS('Fluxo de Caixa'!$R:$R,'Fluxo de Caixa'!$P:$P,H$3,'Fluxo de Caixa'!$O:$O,Anual!$B$37)</f>
        <v>0</v>
      </c>
      <c r="I37" s="50">
        <f>SUMIFS('Fluxo de Caixa'!$R:$R,'Fluxo de Caixa'!$P:$P,I$3,'Fluxo de Caixa'!$O:$O,Anual!$B$37)</f>
        <v>0</v>
      </c>
      <c r="J37" s="50">
        <f>SUMIFS('Fluxo de Caixa'!$R:$R,'Fluxo de Caixa'!$P:$P,J$3,'Fluxo de Caixa'!$O:$O,Anual!$B$37)</f>
        <v>0</v>
      </c>
      <c r="K37" s="50">
        <f>SUMIFS('Fluxo de Caixa'!$R:$R,'Fluxo de Caixa'!$P:$P,K$3,'Fluxo de Caixa'!$O:$O,Anual!$B$37)</f>
        <v>0</v>
      </c>
      <c r="L37" s="50">
        <f>SUMIFS('Fluxo de Caixa'!$R:$R,'Fluxo de Caixa'!$P:$P,L$3,'Fluxo de Caixa'!$O:$O,Anual!$B$37)</f>
        <v>0</v>
      </c>
      <c r="M37" s="50">
        <f>SUMIFS('Fluxo de Caixa'!$R:$R,'Fluxo de Caixa'!$P:$P,M$3,'Fluxo de Caixa'!$O:$O,Anual!$B$37)</f>
        <v>0</v>
      </c>
      <c r="N37" s="50">
        <f>SUMIFS('Fluxo de Caixa'!$R:$R,'Fluxo de Caixa'!$P:$P,N$3,'Fluxo de Caixa'!$O:$O,Anual!$B$37)</f>
        <v>0</v>
      </c>
      <c r="O37" s="25">
        <f>SUMIFS('Fluxo de Caixa'!$R:$R,'Fluxo de Caixa'!$P:$P,O$3,'Fluxo de Caixa'!$O:$O,Anual!$B$37)</f>
        <v>0</v>
      </c>
      <c r="P37" s="2"/>
    </row>
    <row r="38" spans="1:17" ht="16.5" customHeight="1">
      <c r="A38" s="34"/>
      <c r="B38" s="180" t="s">
        <v>44</v>
      </c>
      <c r="C38" s="180"/>
      <c r="D38" s="51">
        <f>SUMIFS('Fluxo de Caixa'!$R:$R,'Fluxo de Caixa'!$P:$P,D$3,'Fluxo de Caixa'!$O:$O,Anual!$B$38)</f>
        <v>0</v>
      </c>
      <c r="E38" s="52">
        <f>SUMIFS('Fluxo de Caixa'!$R:$R,'Fluxo de Caixa'!$P:$P,E$3,'Fluxo de Caixa'!$O:$O,Anual!$B$38)</f>
        <v>0</v>
      </c>
      <c r="F38" s="51">
        <f>SUMIFS('Fluxo de Caixa'!$R:$R,'Fluxo de Caixa'!$P:$P,F$3,'Fluxo de Caixa'!$O:$O,Anual!$B$38)</f>
        <v>0</v>
      </c>
      <c r="G38" s="51">
        <f>SUMIFS('Fluxo de Caixa'!$R:$R,'Fluxo de Caixa'!$P:$P,G$3,'Fluxo de Caixa'!$O:$O,Anual!$B$38)</f>
        <v>0</v>
      </c>
      <c r="H38" s="51">
        <f>SUMIFS('Fluxo de Caixa'!$R:$R,'Fluxo de Caixa'!$P:$P,H$3,'Fluxo de Caixa'!$O:$O,Anual!$B$38)</f>
        <v>0</v>
      </c>
      <c r="I38" s="51">
        <f>SUMIFS('Fluxo de Caixa'!$R:$R,'Fluxo de Caixa'!$P:$P,I$3,'Fluxo de Caixa'!$O:$O,Anual!$B$38)</f>
        <v>0</v>
      </c>
      <c r="J38" s="51">
        <f>SUMIFS('Fluxo de Caixa'!$R:$R,'Fluxo de Caixa'!$P:$P,J$3,'Fluxo de Caixa'!$O:$O,Anual!$B$38)</f>
        <v>0</v>
      </c>
      <c r="K38" s="51">
        <f>SUMIFS('Fluxo de Caixa'!$R:$R,'Fluxo de Caixa'!$P:$P,K$3,'Fluxo de Caixa'!$O:$O,Anual!$B$38)</f>
        <v>0</v>
      </c>
      <c r="L38" s="51">
        <f>SUMIFS('Fluxo de Caixa'!$R:$R,'Fluxo de Caixa'!$P:$P,L$3,'Fluxo de Caixa'!$O:$O,Anual!$B$38)</f>
        <v>0</v>
      </c>
      <c r="M38" s="51">
        <f>SUMIFS('Fluxo de Caixa'!$R:$R,'Fluxo de Caixa'!$P:$P,M$3,'Fluxo de Caixa'!$O:$O,Anual!$B$38)</f>
        <v>0</v>
      </c>
      <c r="N38" s="51">
        <f>SUMIFS('Fluxo de Caixa'!$R:$R,'Fluxo de Caixa'!$P:$P,N$3,'Fluxo de Caixa'!$O:$O,Anual!$B$38)</f>
        <v>0</v>
      </c>
      <c r="O38" s="36">
        <f>SUMIFS('Fluxo de Caixa'!$R:$R,'Fluxo de Caixa'!$P:$P,O$3,'Fluxo de Caixa'!$O:$O,Anual!$B$38)</f>
        <v>0</v>
      </c>
      <c r="P38" s="2"/>
    </row>
    <row r="39" spans="1:17" ht="16.5" customHeight="1">
      <c r="A39" s="5"/>
      <c r="B39" s="178" t="s">
        <v>45</v>
      </c>
      <c r="C39" s="178"/>
      <c r="D39" s="50">
        <f>SUMIFS('Fluxo de Caixa'!$R:$R,'Fluxo de Caixa'!$P:$P,D$3,'Fluxo de Caixa'!$O:$O,Anual!$B$39)</f>
        <v>0</v>
      </c>
      <c r="E39" s="49">
        <f>SUMIFS('Fluxo de Caixa'!$R:$R,'Fluxo de Caixa'!$P:$P,E$3,'Fluxo de Caixa'!$O:$O,Anual!$B$39)</f>
        <v>0</v>
      </c>
      <c r="F39" s="50">
        <f>SUMIFS('Fluxo de Caixa'!$R:$R,'Fluxo de Caixa'!$P:$P,F$3,'Fluxo de Caixa'!$O:$O,Anual!$B$39)</f>
        <v>0</v>
      </c>
      <c r="G39" s="50">
        <f>SUMIFS('Fluxo de Caixa'!$R:$R,'Fluxo de Caixa'!$P:$P,G$3,'Fluxo de Caixa'!$O:$O,Anual!$B$39)</f>
        <v>0</v>
      </c>
      <c r="H39" s="50">
        <f>SUMIFS('Fluxo de Caixa'!$R:$R,'Fluxo de Caixa'!$P:$P,H$3,'Fluxo de Caixa'!$O:$O,Anual!$B$39)</f>
        <v>0</v>
      </c>
      <c r="I39" s="50">
        <f>SUMIFS('Fluxo de Caixa'!$R:$R,'Fluxo de Caixa'!$P:$P,I$3,'Fluxo de Caixa'!$O:$O,Anual!$B$39)</f>
        <v>0</v>
      </c>
      <c r="J39" s="50">
        <f>SUMIFS('Fluxo de Caixa'!$R:$R,'Fluxo de Caixa'!$P:$P,J$3,'Fluxo de Caixa'!$O:$O,Anual!$B$39)</f>
        <v>0</v>
      </c>
      <c r="K39" s="50">
        <f>SUMIFS('Fluxo de Caixa'!$R:$R,'Fluxo de Caixa'!$P:$P,K$3,'Fluxo de Caixa'!$O:$O,Anual!$B$39)</f>
        <v>0</v>
      </c>
      <c r="L39" s="50">
        <f>SUMIFS('Fluxo de Caixa'!$R:$R,'Fluxo de Caixa'!$P:$P,L$3,'Fluxo de Caixa'!$O:$O,Anual!$B$39)</f>
        <v>0</v>
      </c>
      <c r="M39" s="50">
        <f>SUMIFS('Fluxo de Caixa'!$R:$R,'Fluxo de Caixa'!$P:$P,M$3,'Fluxo de Caixa'!$O:$O,Anual!$B$39)</f>
        <v>0</v>
      </c>
      <c r="N39" s="50">
        <f>SUMIFS('Fluxo de Caixa'!$R:$R,'Fluxo de Caixa'!$P:$P,N$3,'Fluxo de Caixa'!$O:$O,Anual!$B$39)</f>
        <v>0</v>
      </c>
      <c r="O39" s="25">
        <f>SUMIFS('Fluxo de Caixa'!$R:$R,'Fluxo de Caixa'!$P:$P,O$3,'Fluxo de Caixa'!$O:$O,Anual!$B$39)</f>
        <v>0</v>
      </c>
      <c r="P39" s="2"/>
    </row>
    <row r="40" spans="1:17" ht="16.5" customHeight="1">
      <c r="A40" s="34"/>
      <c r="B40" s="180" t="s">
        <v>46</v>
      </c>
      <c r="C40" s="180"/>
      <c r="D40" s="51">
        <f>SUMIFS('Fluxo de Caixa'!$R:$R,'Fluxo de Caixa'!$P:$P,D$3,'Fluxo de Caixa'!$O:$O,Anual!$B$40)</f>
        <v>0</v>
      </c>
      <c r="E40" s="52">
        <f>SUMIFS('Fluxo de Caixa'!$R:$R,'Fluxo de Caixa'!$P:$P,E$3,'Fluxo de Caixa'!$O:$O,Anual!$B$40)</f>
        <v>0</v>
      </c>
      <c r="F40" s="51">
        <f>SUMIFS('Fluxo de Caixa'!$R:$R,'Fluxo de Caixa'!$P:$P,F$3,'Fluxo de Caixa'!$O:$O,Anual!$B$40)</f>
        <v>0</v>
      </c>
      <c r="G40" s="51">
        <f>SUMIFS('Fluxo de Caixa'!$R:$R,'Fluxo de Caixa'!$P:$P,G$3,'Fluxo de Caixa'!$O:$O,Anual!$B$40)</f>
        <v>0</v>
      </c>
      <c r="H40" s="51">
        <f>SUMIFS('Fluxo de Caixa'!$R:$R,'Fluxo de Caixa'!$P:$P,H$3,'Fluxo de Caixa'!$O:$O,Anual!$B$40)</f>
        <v>0</v>
      </c>
      <c r="I40" s="51">
        <f>SUMIFS('Fluxo de Caixa'!$R:$R,'Fluxo de Caixa'!$P:$P,I$3,'Fluxo de Caixa'!$O:$O,Anual!$B$40)</f>
        <v>0</v>
      </c>
      <c r="J40" s="51">
        <f>SUMIFS('Fluxo de Caixa'!$R:$R,'Fluxo de Caixa'!$P:$P,J$3,'Fluxo de Caixa'!$O:$O,Anual!$B$40)</f>
        <v>0</v>
      </c>
      <c r="K40" s="51">
        <f>SUMIFS('Fluxo de Caixa'!$R:$R,'Fluxo de Caixa'!$P:$P,K$3,'Fluxo de Caixa'!$O:$O,Anual!$B$40)</f>
        <v>0</v>
      </c>
      <c r="L40" s="51">
        <f>SUMIFS('Fluxo de Caixa'!$R:$R,'Fluxo de Caixa'!$P:$P,L$3,'Fluxo de Caixa'!$O:$O,Anual!$B$40)</f>
        <v>0</v>
      </c>
      <c r="M40" s="51">
        <f>SUMIFS('Fluxo de Caixa'!$R:$R,'Fluxo de Caixa'!$P:$P,M$3,'Fluxo de Caixa'!$O:$O,Anual!$B$40)</f>
        <v>0</v>
      </c>
      <c r="N40" s="51">
        <f>SUMIFS('Fluxo de Caixa'!$R:$R,'Fluxo de Caixa'!$P:$P,N$3,'Fluxo de Caixa'!$O:$O,Anual!$B$40)</f>
        <v>0</v>
      </c>
      <c r="O40" s="36">
        <f>SUMIFS('Fluxo de Caixa'!$R:$R,'Fluxo de Caixa'!$P:$P,O$3,'Fluxo de Caixa'!$O:$O,Anual!$B$40)</f>
        <v>0</v>
      </c>
      <c r="P40" s="2"/>
    </row>
    <row r="41" spans="1:17" ht="16.5" customHeight="1">
      <c r="A41" s="5"/>
      <c r="B41" s="178" t="s">
        <v>47</v>
      </c>
      <c r="C41" s="178"/>
      <c r="D41" s="50">
        <f>SUMIFS('Fluxo de Caixa'!$R:$R,'Fluxo de Caixa'!$P:$P,D$3,'Fluxo de Caixa'!$O:$O,Anual!$B$41)</f>
        <v>0</v>
      </c>
      <c r="E41" s="49">
        <f>SUMIFS('Fluxo de Caixa'!$R:$R,'Fluxo de Caixa'!$P:$P,E$3,'Fluxo de Caixa'!$O:$O,Anual!$B$41)</f>
        <v>0</v>
      </c>
      <c r="F41" s="50">
        <f>SUMIFS('Fluxo de Caixa'!$R:$R,'Fluxo de Caixa'!$P:$P,F$3,'Fluxo de Caixa'!$O:$O,Anual!$B$41)</f>
        <v>0</v>
      </c>
      <c r="G41" s="50">
        <f>SUMIFS('Fluxo de Caixa'!$R:$R,'Fluxo de Caixa'!$P:$P,G$3,'Fluxo de Caixa'!$O:$O,Anual!$B$41)</f>
        <v>0</v>
      </c>
      <c r="H41" s="50">
        <f>SUMIFS('Fluxo de Caixa'!$R:$R,'Fluxo de Caixa'!$P:$P,H$3,'Fluxo de Caixa'!$O:$O,Anual!$B$41)</f>
        <v>0</v>
      </c>
      <c r="I41" s="50">
        <f>SUMIFS('Fluxo de Caixa'!$R:$R,'Fluxo de Caixa'!$P:$P,I$3,'Fluxo de Caixa'!$O:$O,Anual!$B$41)</f>
        <v>0</v>
      </c>
      <c r="J41" s="50">
        <f>SUMIFS('Fluxo de Caixa'!$R:$R,'Fluxo de Caixa'!$P:$P,J$3,'Fluxo de Caixa'!$O:$O,Anual!$B$41)</f>
        <v>0</v>
      </c>
      <c r="K41" s="50">
        <f>SUMIFS('Fluxo de Caixa'!$R:$R,'Fluxo de Caixa'!$P:$P,K$3,'Fluxo de Caixa'!$O:$O,Anual!$B$41)</f>
        <v>0</v>
      </c>
      <c r="L41" s="50">
        <f>SUMIFS('Fluxo de Caixa'!$R:$R,'Fluxo de Caixa'!$P:$P,L$3,'Fluxo de Caixa'!$O:$O,Anual!$B$41)</f>
        <v>0</v>
      </c>
      <c r="M41" s="50">
        <f>SUMIFS('Fluxo de Caixa'!$R:$R,'Fluxo de Caixa'!$P:$P,M$3,'Fluxo de Caixa'!$O:$O,Anual!$B$41)</f>
        <v>0</v>
      </c>
      <c r="N41" s="50">
        <f>SUMIFS('Fluxo de Caixa'!$R:$R,'Fluxo de Caixa'!$P:$P,N$3,'Fluxo de Caixa'!$O:$O,Anual!$B$41)</f>
        <v>0</v>
      </c>
      <c r="O41" s="25">
        <f>SUMIFS('Fluxo de Caixa'!$R:$R,'Fluxo de Caixa'!$P:$P,O$3,'Fluxo de Caixa'!$O:$O,Anual!$B$41)</f>
        <v>0</v>
      </c>
      <c r="P41" s="2"/>
    </row>
    <row r="42" spans="1:17" ht="16.5" customHeight="1">
      <c r="A42" s="34"/>
      <c r="B42" s="180" t="s">
        <v>16</v>
      </c>
      <c r="C42" s="180"/>
      <c r="D42" s="51">
        <f>SUMIFS('Fluxo de Caixa'!$R:$R,'Fluxo de Caixa'!$P:$P,D$3,'Fluxo de Caixa'!$O:$O,Anual!$B$42)</f>
        <v>0</v>
      </c>
      <c r="E42" s="52">
        <f>SUMIFS('Fluxo de Caixa'!$R:$R,'Fluxo de Caixa'!$P:$P,E$3,'Fluxo de Caixa'!$O:$O,Anual!$B$42)</f>
        <v>0</v>
      </c>
      <c r="F42" s="51">
        <f>SUMIFS('Fluxo de Caixa'!$R:$R,'Fluxo de Caixa'!$P:$P,F$3,'Fluxo de Caixa'!$O:$O,Anual!$B$42)</f>
        <v>0</v>
      </c>
      <c r="G42" s="51">
        <f>SUMIFS('Fluxo de Caixa'!$R:$R,'Fluxo de Caixa'!$P:$P,G$3,'Fluxo de Caixa'!$O:$O,Anual!$B$42)</f>
        <v>0</v>
      </c>
      <c r="H42" s="51">
        <f>SUMIFS('Fluxo de Caixa'!$R:$R,'Fluxo de Caixa'!$P:$P,H$3,'Fluxo de Caixa'!$O:$O,Anual!$B$42)</f>
        <v>0</v>
      </c>
      <c r="I42" s="51">
        <f>SUMIFS('Fluxo de Caixa'!$R:$R,'Fluxo de Caixa'!$P:$P,I$3,'Fluxo de Caixa'!$O:$O,Anual!$B$42)</f>
        <v>0</v>
      </c>
      <c r="J42" s="51">
        <f>SUMIFS('Fluxo de Caixa'!$R:$R,'Fluxo de Caixa'!$P:$P,J$3,'Fluxo de Caixa'!$O:$O,Anual!$B$42)</f>
        <v>0</v>
      </c>
      <c r="K42" s="51">
        <f>SUMIFS('Fluxo de Caixa'!$R:$R,'Fluxo de Caixa'!$P:$P,K$3,'Fluxo de Caixa'!$O:$O,Anual!$B$42)</f>
        <v>0</v>
      </c>
      <c r="L42" s="51">
        <f>SUMIFS('Fluxo de Caixa'!$R:$R,'Fluxo de Caixa'!$P:$P,L$3,'Fluxo de Caixa'!$O:$O,Anual!$B$42)</f>
        <v>0</v>
      </c>
      <c r="M42" s="51">
        <f>SUMIFS('Fluxo de Caixa'!$R:$R,'Fluxo de Caixa'!$P:$P,M$3,'Fluxo de Caixa'!$O:$O,Anual!$B$42)</f>
        <v>0</v>
      </c>
      <c r="N42" s="51">
        <f>SUMIFS('Fluxo de Caixa'!$R:$R,'Fluxo de Caixa'!$P:$P,N$3,'Fluxo de Caixa'!$O:$O,Anual!$B$42)</f>
        <v>0</v>
      </c>
      <c r="O42" s="36">
        <f>SUMIFS('Fluxo de Caixa'!$R:$R,'Fluxo de Caixa'!$P:$P,O$3,'Fluxo de Caixa'!$O:$O,Anual!$B$42)</f>
        <v>0</v>
      </c>
      <c r="P42" s="2"/>
    </row>
    <row r="43" spans="1:17" ht="16.5" customHeight="1">
      <c r="A43" s="5"/>
      <c r="B43" s="181" t="s">
        <v>48</v>
      </c>
      <c r="C43" s="181"/>
      <c r="D43" s="48">
        <f>SUMIFS('Fluxo de Caixa'!$R:$R,'Fluxo de Caixa'!$P:$P,D$3,'Fluxo de Caixa'!$O:$O,Anual!$B$43)</f>
        <v>0</v>
      </c>
      <c r="E43" s="53">
        <f>SUMIFS('Fluxo de Caixa'!$R:$R,'Fluxo de Caixa'!$P:$P,E$3,'Fluxo de Caixa'!$O:$O,Anual!$B$43)</f>
        <v>0</v>
      </c>
      <c r="F43" s="48">
        <f>SUMIFS('Fluxo de Caixa'!$R:$R,'Fluxo de Caixa'!$P:$P,F$3,'Fluxo de Caixa'!$O:$O,Anual!$B$43)</f>
        <v>0</v>
      </c>
      <c r="G43" s="48">
        <f>SUMIFS('Fluxo de Caixa'!$R:$R,'Fluxo de Caixa'!$P:$P,G$3,'Fluxo de Caixa'!$O:$O,Anual!$B$43)</f>
        <v>0</v>
      </c>
      <c r="H43" s="48">
        <f>SUMIFS('Fluxo de Caixa'!$R:$R,'Fluxo de Caixa'!$P:$P,H$3,'Fluxo de Caixa'!$O:$O,Anual!$B$43)</f>
        <v>0</v>
      </c>
      <c r="I43" s="48">
        <f>SUMIFS('Fluxo de Caixa'!$R:$R,'Fluxo de Caixa'!$P:$P,I$3,'Fluxo de Caixa'!$O:$O,Anual!$B$43)</f>
        <v>0</v>
      </c>
      <c r="J43" s="48">
        <f>SUMIFS('Fluxo de Caixa'!$R:$R,'Fluxo de Caixa'!$P:$P,J$3,'Fluxo de Caixa'!$O:$O,Anual!$B$43)</f>
        <v>0</v>
      </c>
      <c r="K43" s="48">
        <f>SUMIFS('Fluxo de Caixa'!$R:$R,'Fluxo de Caixa'!$P:$P,K$3,'Fluxo de Caixa'!$O:$O,Anual!$B$43)</f>
        <v>0</v>
      </c>
      <c r="L43" s="48">
        <f>SUMIFS('Fluxo de Caixa'!$R:$R,'Fluxo de Caixa'!$P:$P,L$3,'Fluxo de Caixa'!$O:$O,Anual!$B$43)</f>
        <v>0</v>
      </c>
      <c r="M43" s="48">
        <f>SUMIFS('Fluxo de Caixa'!$R:$R,'Fluxo de Caixa'!$P:$P,M$3,'Fluxo de Caixa'!$O:$O,Anual!$B$43)</f>
        <v>0</v>
      </c>
      <c r="N43" s="48">
        <f>SUMIFS('Fluxo de Caixa'!$R:$R,'Fluxo de Caixa'!$P:$P,N$3,'Fluxo de Caixa'!$O:$O,Anual!$B$43)</f>
        <v>0</v>
      </c>
      <c r="O43" s="54">
        <f>SUMIFS('Fluxo de Caixa'!$R:$R,'Fluxo de Caixa'!$P:$P,O$3,'Fluxo de Caixa'!$O:$O,Anual!$B$43)</f>
        <v>0</v>
      </c>
      <c r="P43" s="2"/>
    </row>
    <row r="44" spans="1:17" ht="16.5" customHeight="1">
      <c r="A44" s="209" t="s">
        <v>49</v>
      </c>
      <c r="B44" s="210"/>
      <c r="C44" s="210"/>
      <c r="D44" s="55">
        <f t="shared" ref="D44:O44" si="4">SUM(D36:D43)</f>
        <v>0</v>
      </c>
      <c r="E44" s="56">
        <f t="shared" si="4"/>
        <v>0</v>
      </c>
      <c r="F44" s="55">
        <f t="shared" si="4"/>
        <v>0</v>
      </c>
      <c r="G44" s="55">
        <f t="shared" si="4"/>
        <v>0</v>
      </c>
      <c r="H44" s="55">
        <f t="shared" si="4"/>
        <v>0</v>
      </c>
      <c r="I44" s="55">
        <f t="shared" si="4"/>
        <v>0</v>
      </c>
      <c r="J44" s="55">
        <f t="shared" si="4"/>
        <v>0</v>
      </c>
      <c r="K44" s="55">
        <f t="shared" si="4"/>
        <v>0</v>
      </c>
      <c r="L44" s="55">
        <f t="shared" si="4"/>
        <v>0</v>
      </c>
      <c r="M44" s="55">
        <f t="shared" si="4"/>
        <v>0</v>
      </c>
      <c r="N44" s="55">
        <f t="shared" si="4"/>
        <v>0</v>
      </c>
      <c r="O44" s="40">
        <f t="shared" si="4"/>
        <v>0</v>
      </c>
      <c r="P44" s="176"/>
      <c r="Q44" s="176"/>
    </row>
    <row r="45" spans="1:17" ht="19.5" hidden="1" customHeight="1">
      <c r="A45" s="5"/>
      <c r="B45" s="41"/>
      <c r="C45" s="42" t="s">
        <v>50</v>
      </c>
      <c r="D45" s="43" t="e">
        <f t="shared" ref="D45:E45" si="5">D44/D8</f>
        <v>#DIV/0!</v>
      </c>
      <c r="E45" s="43" t="e">
        <f t="shared" si="5"/>
        <v>#DIV/0!</v>
      </c>
      <c r="F45" s="43"/>
      <c r="G45" s="43" t="e">
        <f t="shared" ref="G45:O45" si="6">G44/G8</f>
        <v>#DIV/0!</v>
      </c>
      <c r="H45" s="43" t="e">
        <f t="shared" si="6"/>
        <v>#DIV/0!</v>
      </c>
      <c r="I45" s="43" t="e">
        <f t="shared" si="6"/>
        <v>#DIV/0!</v>
      </c>
      <c r="J45" s="43" t="e">
        <f t="shared" si="6"/>
        <v>#DIV/0!</v>
      </c>
      <c r="K45" s="43" t="e">
        <f t="shared" si="6"/>
        <v>#DIV/0!</v>
      </c>
      <c r="L45" s="43" t="e">
        <f t="shared" si="6"/>
        <v>#DIV/0!</v>
      </c>
      <c r="M45" s="43" t="e">
        <f t="shared" si="6"/>
        <v>#DIV/0!</v>
      </c>
      <c r="N45" s="43" t="e">
        <f t="shared" si="6"/>
        <v>#DIV/0!</v>
      </c>
      <c r="O45" s="44">
        <f t="shared" si="6"/>
        <v>0</v>
      </c>
      <c r="P45" s="176"/>
      <c r="Q45" s="176"/>
    </row>
    <row r="46" spans="1:17" ht="16.5" customHeight="1">
      <c r="A46" s="191" t="s">
        <v>18</v>
      </c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3"/>
      <c r="P46" s="176"/>
      <c r="Q46" s="176"/>
    </row>
    <row r="47" spans="1:17" ht="16.5" customHeight="1">
      <c r="A47" s="182" t="s">
        <v>51</v>
      </c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</row>
    <row r="48" spans="1:17" ht="16.5" customHeight="1">
      <c r="A48" s="183"/>
      <c r="B48" s="183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</row>
    <row r="49" spans="1:26" ht="16.5" customHeight="1">
      <c r="A49" s="31"/>
      <c r="B49" s="179" t="s">
        <v>52</v>
      </c>
      <c r="C49" s="179"/>
      <c r="D49" s="47">
        <f>SUMIFS('Fluxo de Caixa'!$X:$X,'Fluxo de Caixa'!$V:$V,D$3,'Fluxo de Caixa'!$U:$U,Anual!$B$49)</f>
        <v>0</v>
      </c>
      <c r="E49" s="46">
        <f>SUMIFS('Fluxo de Caixa'!$X:$X,'Fluxo de Caixa'!$V:$V,E$3,'Fluxo de Caixa'!$U:$U,Anual!$B$49)</f>
        <v>0</v>
      </c>
      <c r="F49" s="47">
        <f>SUMIFS('Fluxo de Caixa'!$X:$X,'Fluxo de Caixa'!$V:$V,F$3,'Fluxo de Caixa'!$U:$U,Anual!$B$49)</f>
        <v>0</v>
      </c>
      <c r="G49" s="47">
        <f>SUMIFS('Fluxo de Caixa'!$X:$X,'Fluxo de Caixa'!$V:$V,G$3,'Fluxo de Caixa'!$U:$U,Anual!$B$49)</f>
        <v>0</v>
      </c>
      <c r="H49" s="47">
        <f>SUMIFS('Fluxo de Caixa'!$X:$X,'Fluxo de Caixa'!$V:$V,H$3,'Fluxo de Caixa'!$U:$U,Anual!$B$49)</f>
        <v>0</v>
      </c>
      <c r="I49" s="47">
        <f>SUMIFS('Fluxo de Caixa'!$X:$X,'Fluxo de Caixa'!$V:$V,I$3,'Fluxo de Caixa'!$U:$U,Anual!$B$49)</f>
        <v>0</v>
      </c>
      <c r="J49" s="47">
        <f>SUMIFS('Fluxo de Caixa'!$X:$X,'Fluxo de Caixa'!$V:$V,J$3,'Fluxo de Caixa'!$U:$U,Anual!$B$49)</f>
        <v>0</v>
      </c>
      <c r="K49" s="47">
        <f>SUMIFS('Fluxo de Caixa'!$X:$X,'Fluxo de Caixa'!$V:$V,K$3,'Fluxo de Caixa'!$U:$U,Anual!$B$49)</f>
        <v>0</v>
      </c>
      <c r="L49" s="47">
        <f>SUMIFS('Fluxo de Caixa'!$X:$X,'Fluxo de Caixa'!$V:$V,L$3,'Fluxo de Caixa'!$U:$U,Anual!$B$49)</f>
        <v>0</v>
      </c>
      <c r="M49" s="47">
        <f>SUMIFS('Fluxo de Caixa'!$X:$X,'Fluxo de Caixa'!$V:$V,M$3,'Fluxo de Caixa'!$U:$U,Anual!$B$49)</f>
        <v>0</v>
      </c>
      <c r="N49" s="47">
        <f>SUMIFS('Fluxo de Caixa'!$X:$X,'Fluxo de Caixa'!$V:$V,N$3,'Fluxo de Caixa'!$U:$U,Anual!$B$49)</f>
        <v>0</v>
      </c>
      <c r="O49" s="33">
        <v>15</v>
      </c>
      <c r="P49" s="57">
        <f>SUM(D49:O49)</f>
        <v>15</v>
      </c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ht="16.5" customHeight="1">
      <c r="A50" s="5"/>
      <c r="B50" s="178" t="s">
        <v>53</v>
      </c>
      <c r="C50" s="178"/>
      <c r="D50" s="50">
        <f>SUMIFS('Fluxo de Caixa'!$X:$X,'Fluxo de Caixa'!$V:$V,D$3,'Fluxo de Caixa'!$U:$U,Anual!$B$50)</f>
        <v>0</v>
      </c>
      <c r="E50" s="49">
        <f>SUMIFS('Fluxo de Caixa'!$X:$X,'Fluxo de Caixa'!$V:$V,E$3,'Fluxo de Caixa'!$U:$U,Anual!$B$50)</f>
        <v>0</v>
      </c>
      <c r="F50" s="50">
        <f>SUMIFS('Fluxo de Caixa'!$X:$X,'Fluxo de Caixa'!$V:$V,F$3,'Fluxo de Caixa'!$U:$U,Anual!$B$50)</f>
        <v>0</v>
      </c>
      <c r="G50" s="50">
        <f>SUMIFS('Fluxo de Caixa'!$X:$X,'Fluxo de Caixa'!$V:$V,G$3,'Fluxo de Caixa'!$U:$U,Anual!$B$50)</f>
        <v>0</v>
      </c>
      <c r="H50" s="50">
        <f>SUMIFS('Fluxo de Caixa'!$X:$X,'Fluxo de Caixa'!$V:$V,H$3,'Fluxo de Caixa'!$U:$U,Anual!$B$50)</f>
        <v>0</v>
      </c>
      <c r="I50" s="50">
        <f>SUMIFS('Fluxo de Caixa'!$X:$X,'Fluxo de Caixa'!$V:$V,I$3,'Fluxo de Caixa'!$U:$U,Anual!$B$50)</f>
        <v>0</v>
      </c>
      <c r="J50" s="50">
        <f>SUMIFS('Fluxo de Caixa'!$X:$X,'Fluxo de Caixa'!$V:$V,J$3,'Fluxo de Caixa'!$U:$U,Anual!$B$50)</f>
        <v>0</v>
      </c>
      <c r="K50" s="50">
        <f>SUMIFS('Fluxo de Caixa'!$X:$X,'Fluxo de Caixa'!$V:$V,K$3,'Fluxo de Caixa'!$U:$U,Anual!$B$50)</f>
        <v>0</v>
      </c>
      <c r="L50" s="50">
        <f>SUMIFS('Fluxo de Caixa'!$X:$X,'Fluxo de Caixa'!$V:$V,L$3,'Fluxo de Caixa'!$U:$U,Anual!$B$50)</f>
        <v>0</v>
      </c>
      <c r="M50" s="50">
        <f>SUMIFS('Fluxo de Caixa'!$X:$X,'Fluxo de Caixa'!$V:$V,M$3,'Fluxo de Caixa'!$U:$U,Anual!$B$50)</f>
        <v>0</v>
      </c>
      <c r="N50" s="50">
        <f>SUMIFS('Fluxo de Caixa'!$X:$X,'Fluxo de Caixa'!$V:$V,N$3,'Fluxo de Caixa'!$U:$U,Anual!$B$50)</f>
        <v>0</v>
      </c>
      <c r="O50" s="25">
        <v>7.5</v>
      </c>
      <c r="P50" s="57">
        <f>SUM(D50:O50)</f>
        <v>7.5</v>
      </c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ht="16.5" customHeight="1">
      <c r="A51" s="59"/>
      <c r="B51" s="201" t="s">
        <v>54</v>
      </c>
      <c r="C51" s="201"/>
      <c r="D51" s="51">
        <f>SUMIFS('Fluxo de Caixa'!$X:$X,'Fluxo de Caixa'!$V:$V,D$3,'Fluxo de Caixa'!$U:$U,Anual!$B$51)</f>
        <v>0</v>
      </c>
      <c r="E51" s="52">
        <f>SUMIFS('Fluxo de Caixa'!$X:$X,'Fluxo de Caixa'!$V:$V,E$3,'Fluxo de Caixa'!$U:$U,Anual!$B$51)</f>
        <v>0</v>
      </c>
      <c r="F51" s="51">
        <f>SUMIFS('Fluxo de Caixa'!$X:$X,'Fluxo de Caixa'!$V:$V,F$3,'Fluxo de Caixa'!$U:$U,Anual!$B$51)</f>
        <v>0</v>
      </c>
      <c r="G51" s="51">
        <f>SUMIFS('Fluxo de Caixa'!$X:$X,'Fluxo de Caixa'!$V:$V,G$3,'Fluxo de Caixa'!$U:$U,Anual!$B$51)</f>
        <v>0</v>
      </c>
      <c r="H51" s="51">
        <f>SUMIFS('Fluxo de Caixa'!$X:$X,'Fluxo de Caixa'!$V:$V,H$3,'Fluxo de Caixa'!$U:$U,Anual!$B$51)</f>
        <v>0</v>
      </c>
      <c r="I51" s="51">
        <f>SUMIFS('Fluxo de Caixa'!$X:$X,'Fluxo de Caixa'!$V:$V,I$3,'Fluxo de Caixa'!$U:$U,Anual!$B$51)</f>
        <v>0</v>
      </c>
      <c r="J51" s="51">
        <f>SUMIFS('Fluxo de Caixa'!$X:$X,'Fluxo de Caixa'!$V:$V,J$3,'Fluxo de Caixa'!$U:$U,Anual!$B$51)</f>
        <v>0</v>
      </c>
      <c r="K51" s="51">
        <f>SUMIFS('Fluxo de Caixa'!$X:$X,'Fluxo de Caixa'!$V:$V,K$3,'Fluxo de Caixa'!$U:$U,Anual!$B$51)</f>
        <v>0</v>
      </c>
      <c r="L51" s="51">
        <f>SUMIFS('Fluxo de Caixa'!$X:$X,'Fluxo de Caixa'!$V:$V,L$3,'Fluxo de Caixa'!$U:$U,Anual!$B$51)</f>
        <v>0</v>
      </c>
      <c r="M51" s="51">
        <f>SUMIFS('Fluxo de Caixa'!$X:$X,'Fluxo de Caixa'!$V:$V,M$3,'Fluxo de Caixa'!$U:$U,Anual!$B$51)</f>
        <v>0</v>
      </c>
      <c r="N51" s="51">
        <f>SUMIFS('Fluxo de Caixa'!$X:$X,'Fluxo de Caixa'!$V:$V,N$3,'Fluxo de Caixa'!$U:$U,Anual!$B$51)</f>
        <v>0</v>
      </c>
      <c r="O51" s="36">
        <v>22</v>
      </c>
      <c r="P51" s="57">
        <f>SUM(D51:O51)</f>
        <v>22</v>
      </c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ht="16.5" customHeight="1">
      <c r="A52" s="61"/>
      <c r="B52" s="200" t="s">
        <v>55</v>
      </c>
      <c r="C52" s="200"/>
      <c r="D52" s="48">
        <f>SUMIFS('Fluxo de Caixa'!$X:$X,'Fluxo de Caixa'!$V:$V,D$3,'Fluxo de Caixa'!$U:$U,Anual!$B$52)</f>
        <v>0</v>
      </c>
      <c r="E52" s="53">
        <f>SUMIFS('Fluxo de Caixa'!$X:$X,'Fluxo de Caixa'!$V:$V,E$3,'Fluxo de Caixa'!$U:$U,Anual!$B$52)</f>
        <v>0</v>
      </c>
      <c r="F52" s="48">
        <f>SUMIFS('Fluxo de Caixa'!$X:$X,'Fluxo de Caixa'!$V:$V,F$3,'Fluxo de Caixa'!$U:$U,Anual!$B$52)</f>
        <v>0</v>
      </c>
      <c r="G52" s="48">
        <f>SUMIFS('Fluxo de Caixa'!$X:$X,'Fluxo de Caixa'!$V:$V,G$3,'Fluxo de Caixa'!$U:$U,Anual!$B$52)</f>
        <v>0</v>
      </c>
      <c r="H52" s="48">
        <f>SUMIFS('Fluxo de Caixa'!$X:$X,'Fluxo de Caixa'!$V:$V,H$3,'Fluxo de Caixa'!$U:$U,Anual!$B$52)</f>
        <v>0</v>
      </c>
      <c r="I52" s="48">
        <f>SUMIFS('Fluxo de Caixa'!$X:$X,'Fluxo de Caixa'!$V:$V,I$3,'Fluxo de Caixa'!$U:$U,Anual!$B$52)</f>
        <v>0</v>
      </c>
      <c r="J52" s="48">
        <f>SUMIFS('Fluxo de Caixa'!$X:$X,'Fluxo de Caixa'!$V:$V,J$3,'Fluxo de Caixa'!$U:$U,Anual!$B$52)</f>
        <v>0</v>
      </c>
      <c r="K52" s="48">
        <f>SUMIFS('Fluxo de Caixa'!$X:$X,'Fluxo de Caixa'!$V:$V,K$3,'Fluxo de Caixa'!$U:$U,Anual!$B$52)</f>
        <v>0</v>
      </c>
      <c r="L52" s="48">
        <f>SUMIFS('Fluxo de Caixa'!$X:$X,'Fluxo de Caixa'!$V:$V,L$3,'Fluxo de Caixa'!$U:$U,Anual!$B$52)</f>
        <v>0</v>
      </c>
      <c r="M52" s="48">
        <f>SUMIFS('Fluxo de Caixa'!$X:$X,'Fluxo de Caixa'!$V:$V,M$3,'Fluxo de Caixa'!$U:$U,Anual!$B$52)</f>
        <v>0</v>
      </c>
      <c r="N52" s="48">
        <f>SUMIFS('Fluxo de Caixa'!$X:$X,'Fluxo de Caixa'!$V:$V,N$3,'Fluxo de Caixa'!$U:$U,Anual!$B$52)</f>
        <v>0</v>
      </c>
      <c r="O52" s="54">
        <v>15</v>
      </c>
      <c r="P52" s="57">
        <f>SUM(D52:O52)</f>
        <v>15</v>
      </c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1:26" ht="16.5" customHeight="1">
      <c r="A53" s="191" t="s">
        <v>18</v>
      </c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3"/>
      <c r="P53" s="63">
        <f>P49+P50+P51+P52</f>
        <v>59.5</v>
      </c>
    </row>
    <row r="54" spans="1:26" ht="16.5" customHeight="1">
      <c r="A54" s="183" t="s">
        <v>56</v>
      </c>
      <c r="B54" s="183"/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</row>
    <row r="55" spans="1:26" ht="16.5" customHeight="1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2"/>
      <c r="Q55" s="2"/>
    </row>
    <row r="56" spans="1:26" ht="16.5" customHeight="1">
      <c r="A56" s="119"/>
      <c r="B56" s="120" t="s">
        <v>57</v>
      </c>
      <c r="C56" s="121"/>
      <c r="D56" s="122">
        <f t="shared" ref="D56:O56" si="7">D31+D44+D49+D50</f>
        <v>0</v>
      </c>
      <c r="E56" s="122">
        <f t="shared" si="7"/>
        <v>0</v>
      </c>
      <c r="F56" s="122">
        <f t="shared" si="7"/>
        <v>0</v>
      </c>
      <c r="G56" s="122">
        <f t="shared" si="7"/>
        <v>0</v>
      </c>
      <c r="H56" s="122">
        <f>H31+H44+H49+H50+H51+H52</f>
        <v>0</v>
      </c>
      <c r="I56" s="122">
        <f>I31+I44+I49+I50+I51+I52</f>
        <v>0</v>
      </c>
      <c r="J56" s="122">
        <f t="shared" ref="J56:O56" si="8">J31+J44+J49+J50+J51+J52</f>
        <v>0</v>
      </c>
      <c r="K56" s="122">
        <f t="shared" si="8"/>
        <v>0</v>
      </c>
      <c r="L56" s="122">
        <f t="shared" si="8"/>
        <v>0</v>
      </c>
      <c r="M56" s="122">
        <f t="shared" si="8"/>
        <v>0</v>
      </c>
      <c r="N56" s="122">
        <f t="shared" si="8"/>
        <v>0</v>
      </c>
      <c r="O56" s="122">
        <f>O31+O44+O49+O50+O51+O52</f>
        <v>109.5</v>
      </c>
      <c r="P56" s="177" t="s">
        <v>58</v>
      </c>
      <c r="Q56" s="271"/>
      <c r="R56" s="2"/>
    </row>
    <row r="57" spans="1:26" ht="16.5" customHeight="1">
      <c r="A57" s="65"/>
      <c r="B57" s="66" t="s">
        <v>59</v>
      </c>
      <c r="C57" s="67"/>
      <c r="D57" s="68">
        <f t="shared" ref="D57:O57" si="9">D8-D56</f>
        <v>0</v>
      </c>
      <c r="E57" s="68">
        <f t="shared" si="9"/>
        <v>0</v>
      </c>
      <c r="F57" s="68">
        <f t="shared" si="9"/>
        <v>0</v>
      </c>
      <c r="G57" s="68">
        <f t="shared" si="9"/>
        <v>0</v>
      </c>
      <c r="H57" s="68">
        <f>H8-H56</f>
        <v>0</v>
      </c>
      <c r="I57" s="68">
        <f t="shared" si="9"/>
        <v>0</v>
      </c>
      <c r="J57" s="68">
        <f t="shared" si="9"/>
        <v>0</v>
      </c>
      <c r="K57" s="68">
        <f t="shared" si="9"/>
        <v>0</v>
      </c>
      <c r="L57" s="68">
        <f t="shared" si="9"/>
        <v>0</v>
      </c>
      <c r="M57" s="68">
        <f t="shared" si="9"/>
        <v>0</v>
      </c>
      <c r="N57" s="68">
        <f t="shared" si="9"/>
        <v>0</v>
      </c>
      <c r="O57" s="68">
        <f t="shared" si="9"/>
        <v>40.5</v>
      </c>
      <c r="P57" s="272"/>
      <c r="Q57" s="273"/>
      <c r="R57" s="2"/>
    </row>
    <row r="58" spans="1:26" ht="16.5" customHeight="1">
      <c r="A58" s="79"/>
      <c r="B58" s="123" t="s">
        <v>60</v>
      </c>
      <c r="C58" s="124"/>
      <c r="D58" s="125" t="e">
        <f t="shared" ref="D58:O58" si="10">D57/D8</f>
        <v>#DIV/0!</v>
      </c>
      <c r="E58" s="125" t="e">
        <f t="shared" si="10"/>
        <v>#DIV/0!</v>
      </c>
      <c r="F58" s="125" t="e">
        <f t="shared" si="10"/>
        <v>#DIV/0!</v>
      </c>
      <c r="G58" s="125" t="e">
        <f t="shared" si="10"/>
        <v>#DIV/0!</v>
      </c>
      <c r="H58" s="125" t="e">
        <f t="shared" si="10"/>
        <v>#DIV/0!</v>
      </c>
      <c r="I58" s="125" t="e">
        <f t="shared" si="10"/>
        <v>#DIV/0!</v>
      </c>
      <c r="J58" s="125" t="e">
        <f t="shared" si="10"/>
        <v>#DIV/0!</v>
      </c>
      <c r="K58" s="125" t="e">
        <f t="shared" si="10"/>
        <v>#DIV/0!</v>
      </c>
      <c r="L58" s="125" t="e">
        <f t="shared" si="10"/>
        <v>#DIV/0!</v>
      </c>
      <c r="M58" s="125" t="e">
        <f t="shared" si="10"/>
        <v>#DIV/0!</v>
      </c>
      <c r="N58" s="125" t="e">
        <f t="shared" si="10"/>
        <v>#DIV/0!</v>
      </c>
      <c r="O58" s="125">
        <f t="shared" si="10"/>
        <v>0.27</v>
      </c>
      <c r="P58" s="274"/>
      <c r="Q58" s="275"/>
      <c r="R58" s="2"/>
    </row>
    <row r="59" spans="1:26" ht="16.5" customHeight="1">
      <c r="A59" s="188" t="s">
        <v>18</v>
      </c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90"/>
      <c r="P59" s="2"/>
      <c r="Q59" s="2"/>
    </row>
    <row r="60" spans="1:26" ht="16.5" customHeight="1">
      <c r="A60" s="2"/>
      <c r="B60" s="69"/>
      <c r="C60" s="70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</row>
    <row r="61" spans="1:26" ht="15.75" customHeight="1"/>
    <row r="62" spans="1:26" ht="15.75" customHeight="1"/>
    <row r="63" spans="1:26" ht="15.75" customHeight="1"/>
    <row r="64" spans="1:26" ht="15.75" customHeight="1"/>
    <row r="65" s="18" customFormat="1" ht="15.75" customHeight="1"/>
    <row r="66" s="18" customFormat="1" ht="15.75" customHeight="1"/>
    <row r="67" s="18" customFormat="1" ht="15.75" customHeight="1"/>
    <row r="68" s="18" customFormat="1" ht="15.75" customHeight="1"/>
    <row r="69" s="18" customFormat="1" ht="15.75" customHeight="1"/>
    <row r="70" s="18" customFormat="1" ht="15.75" customHeight="1"/>
    <row r="71" s="18" customFormat="1" ht="15.75" customHeight="1"/>
    <row r="72" s="18" customFormat="1" ht="15.75" customHeight="1"/>
    <row r="73" s="18" customFormat="1" ht="15.75" customHeight="1"/>
    <row r="74" s="18" customFormat="1" ht="15.75" customHeight="1"/>
    <row r="75" s="18" customFormat="1" ht="15.75" customHeight="1"/>
    <row r="76" s="18" customFormat="1" ht="15.75" customHeight="1"/>
    <row r="77" s="18" customFormat="1" ht="15.75" customHeight="1"/>
    <row r="78" s="18" customFormat="1" ht="15.75" customHeight="1"/>
    <row r="79" s="18" customFormat="1" ht="15.75" customHeight="1"/>
    <row r="80" s="18" customFormat="1" ht="15.75" customHeight="1"/>
    <row r="81" s="18" customFormat="1" ht="15.75" customHeight="1"/>
    <row r="82" s="18" customFormat="1" ht="15.75" customHeight="1"/>
    <row r="83" s="18" customFormat="1" ht="15.75" customHeight="1"/>
    <row r="84" s="18" customFormat="1" ht="15.75" customHeight="1"/>
    <row r="85" s="18" customFormat="1" ht="15.75" customHeight="1"/>
    <row r="86" s="18" customFormat="1" ht="15.75" customHeight="1"/>
    <row r="87" s="18" customFormat="1" ht="15.75" customHeight="1"/>
    <row r="88" s="18" customFormat="1" ht="15.75" customHeight="1"/>
    <row r="89" s="18" customFormat="1" ht="15.75" customHeight="1"/>
    <row r="90" s="18" customFormat="1" ht="15.75" customHeight="1"/>
    <row r="91" s="18" customFormat="1" ht="15.75" customHeight="1"/>
    <row r="92" s="18" customFormat="1" ht="15.75" customHeight="1"/>
    <row r="93" s="18" customFormat="1" ht="15.75" customHeight="1"/>
    <row r="94" s="18" customFormat="1" ht="15.75" customHeight="1"/>
    <row r="95" s="18" customFormat="1" ht="15.75" customHeight="1"/>
    <row r="96" s="18" customFormat="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s="18" customFormat="1" ht="15.75" customHeight="1"/>
    <row r="114" s="18" customFormat="1" ht="15.75" customHeight="1"/>
    <row r="115" s="18" customFormat="1" ht="15.75" customHeight="1"/>
    <row r="116" s="18" customFormat="1" ht="15.75" customHeight="1"/>
    <row r="117" s="18" customFormat="1" ht="15.75" customHeight="1"/>
    <row r="118" s="18" customFormat="1" ht="15.75" customHeight="1"/>
    <row r="119" s="18" customFormat="1" ht="15.75" customHeight="1"/>
    <row r="120" s="18" customFormat="1" ht="15.75" customHeight="1"/>
    <row r="121" s="18" customFormat="1" ht="15.75" customHeight="1"/>
    <row r="122" s="18" customFormat="1" ht="15.75" customHeight="1"/>
    <row r="123" s="18" customFormat="1" ht="15.75" customHeight="1"/>
    <row r="124" s="18" customFormat="1" ht="15.75" customHeight="1"/>
    <row r="125" s="18" customFormat="1" ht="15.75" customHeight="1"/>
    <row r="126" s="18" customFormat="1" ht="15.75" customHeight="1"/>
    <row r="127" s="18" customFormat="1" ht="15.75" customHeight="1"/>
    <row r="128" s="18" customFormat="1" ht="15.75" customHeight="1"/>
    <row r="129" s="18" customFormat="1" ht="15.75" customHeight="1"/>
    <row r="130" s="18" customFormat="1" ht="15.75" customHeight="1"/>
    <row r="131" s="18" customFormat="1" ht="15.75" customHeight="1"/>
    <row r="132" s="18" customFormat="1" ht="15.75" customHeight="1"/>
    <row r="133" s="18" customFormat="1" ht="15.75" customHeight="1"/>
    <row r="134" s="18" customFormat="1" ht="15.75" customHeight="1"/>
    <row r="135" s="18" customFormat="1" ht="15.75" customHeight="1"/>
    <row r="136" s="18" customFormat="1" ht="15.75" customHeight="1"/>
    <row r="137" s="18" customFormat="1" ht="15.75" customHeight="1"/>
    <row r="138" s="18" customFormat="1" ht="15.75" customHeight="1"/>
    <row r="139" s="18" customFormat="1" ht="15.75" customHeight="1"/>
    <row r="140" s="18" customFormat="1" ht="15.75" customHeight="1"/>
    <row r="141" s="18" customFormat="1" ht="15.75" customHeight="1"/>
    <row r="142" s="18" customFormat="1" ht="15.75" customHeight="1"/>
    <row r="143" s="18" customFormat="1" ht="15.75" customHeight="1"/>
    <row r="144" s="18" customFormat="1" ht="15.75" customHeight="1"/>
    <row r="145" s="18" customFormat="1" ht="15.75" customHeight="1"/>
    <row r="146" s="18" customFormat="1" ht="15.75" customHeight="1"/>
    <row r="147" s="18" customFormat="1" ht="15.75" customHeight="1"/>
    <row r="148" s="18" customFormat="1" ht="15.75" customHeight="1"/>
    <row r="149" s="18" customFormat="1" ht="15.75" customHeight="1"/>
    <row r="150" s="18" customFormat="1" ht="15.75" customHeight="1"/>
    <row r="151" s="18" customFormat="1" ht="15.75" customHeight="1"/>
    <row r="152" s="18" customFormat="1" ht="15.75" customHeight="1"/>
    <row r="153" s="18" customFormat="1" ht="15.75" customHeight="1"/>
    <row r="154" s="18" customFormat="1" ht="15.75" customHeight="1"/>
    <row r="155" s="18" customFormat="1" ht="15.75" customHeight="1"/>
    <row r="156" s="18" customFormat="1" ht="15.75" customHeight="1"/>
    <row r="157" s="18" customFormat="1" ht="15.75" customHeight="1"/>
    <row r="158" s="18" customFormat="1" ht="15.75" customHeight="1"/>
    <row r="159" s="18" customFormat="1" ht="15.75" customHeight="1"/>
    <row r="160" s="18" customFormat="1" ht="15.75" customHeight="1"/>
    <row r="161" s="18" customFormat="1" ht="15.75" customHeight="1"/>
    <row r="162" s="18" customFormat="1" ht="15.75" customHeight="1"/>
    <row r="163" s="18" customFormat="1" ht="15.75" customHeight="1"/>
    <row r="164" s="18" customFormat="1" ht="15.75" customHeight="1"/>
    <row r="165" s="18" customFormat="1" ht="15.75" customHeight="1"/>
    <row r="166" s="18" customFormat="1" ht="15.75" customHeight="1"/>
    <row r="167" s="18" customFormat="1" ht="15.75" customHeight="1"/>
    <row r="168" s="18" customFormat="1" ht="15.75" customHeight="1"/>
    <row r="169" s="18" customFormat="1" ht="15.75" customHeight="1"/>
    <row r="170" s="18" customFormat="1" ht="15.75" customHeight="1"/>
    <row r="171" s="18" customFormat="1" ht="15.75" customHeight="1"/>
    <row r="172" s="18" customFormat="1" ht="15.75" customHeight="1"/>
    <row r="173" s="18" customFormat="1" ht="15.75" customHeight="1"/>
    <row r="174" s="18" customFormat="1" ht="15.75" customHeight="1"/>
    <row r="175" s="18" customFormat="1" ht="15.75" customHeight="1"/>
    <row r="176" s="18" customFormat="1" ht="15.75" customHeight="1"/>
    <row r="177" s="18" customFormat="1" ht="15.75" customHeight="1"/>
    <row r="178" s="18" customFormat="1" ht="15.75" customHeight="1"/>
    <row r="179" s="18" customFormat="1" ht="15.75" customHeight="1"/>
    <row r="180" s="18" customFormat="1" ht="15.75" customHeight="1"/>
    <row r="181" s="18" customFormat="1" ht="15.75" customHeight="1"/>
    <row r="182" s="18" customFormat="1" ht="15.75" customHeight="1"/>
    <row r="183" s="18" customFormat="1" ht="15.75" customHeight="1"/>
    <row r="184" s="18" customFormat="1" ht="15.75" customHeight="1"/>
    <row r="185" s="18" customFormat="1" ht="15.75" customHeight="1"/>
    <row r="186" s="18" customFormat="1" ht="15.75" customHeight="1"/>
    <row r="187" s="18" customFormat="1" ht="15.75" customHeight="1"/>
    <row r="188" s="18" customFormat="1" ht="15.75" customHeight="1"/>
    <row r="189" s="18" customFormat="1" ht="15.75" customHeight="1"/>
    <row r="190" s="18" customFormat="1" ht="15.75" customHeight="1"/>
    <row r="191" s="18" customFormat="1" ht="15.75" customHeight="1"/>
    <row r="192" s="18" customFormat="1" ht="15.75" customHeight="1"/>
    <row r="193" s="18" customFormat="1" ht="15.75" customHeight="1"/>
    <row r="194" s="18" customFormat="1" ht="15.75" customHeight="1"/>
    <row r="195" s="18" customFormat="1" ht="15.75" customHeight="1"/>
    <row r="196" s="18" customFormat="1" ht="15.75" customHeight="1"/>
    <row r="197" s="18" customFormat="1" ht="15.75" customHeight="1"/>
    <row r="198" s="18" customFormat="1" ht="15.75" customHeight="1"/>
    <row r="199" s="18" customFormat="1" ht="15.75" customHeight="1"/>
    <row r="200" s="18" customFormat="1" ht="15.75" customHeight="1"/>
    <row r="201" s="18" customFormat="1" ht="15.75" customHeight="1"/>
    <row r="202" s="18" customFormat="1" ht="15.75" customHeight="1"/>
    <row r="203" s="18" customFormat="1" ht="15.75" customHeight="1"/>
    <row r="204" s="18" customFormat="1" ht="15.75" customHeight="1"/>
    <row r="205" s="18" customFormat="1" ht="15.75" customHeight="1"/>
    <row r="206" s="18" customFormat="1" ht="15.75" customHeight="1"/>
    <row r="207" s="18" customFormat="1" ht="15.75" customHeight="1"/>
    <row r="208" s="18" customFormat="1" ht="15.75" customHeight="1"/>
    <row r="209" s="18" customFormat="1" ht="15.75" customHeight="1"/>
    <row r="210" s="18" customFormat="1" ht="15.75" customHeight="1"/>
    <row r="211" s="18" customFormat="1" ht="15.75" customHeight="1"/>
    <row r="212" s="18" customFormat="1" ht="15.75" customHeight="1"/>
    <row r="213" s="18" customFormat="1" ht="15.75" customHeight="1"/>
    <row r="214" s="18" customFormat="1" ht="15.75" customHeight="1"/>
    <row r="215" s="18" customFormat="1" ht="15.75" customHeight="1"/>
    <row r="216" s="18" customFormat="1" ht="15.75" customHeight="1"/>
    <row r="217" s="18" customFormat="1" ht="15.75" customHeight="1"/>
    <row r="218" s="18" customFormat="1" ht="15.75" customHeight="1"/>
    <row r="219" s="18" customFormat="1" ht="15.75" customHeight="1"/>
    <row r="220" s="18" customFormat="1" ht="15.75" customHeight="1"/>
    <row r="221" s="18" customFormat="1" ht="15.75" customHeight="1"/>
    <row r="222" s="18" customFormat="1" ht="15.75" customHeight="1"/>
    <row r="223" s="18" customFormat="1" ht="15.75" customHeight="1"/>
    <row r="224" s="18" customFormat="1" ht="15.75" customHeight="1"/>
    <row r="225" s="18" customFormat="1" ht="15.75" customHeight="1"/>
    <row r="226" s="18" customFormat="1" ht="15.75" customHeight="1"/>
    <row r="227" s="18" customFormat="1" ht="15.75" customHeight="1"/>
    <row r="228" s="18" customFormat="1" ht="15.75" customHeight="1"/>
    <row r="229" s="18" customFormat="1" ht="15.75" customHeight="1"/>
    <row r="230" s="18" customFormat="1" ht="15.75" customHeight="1"/>
    <row r="231" s="18" customFormat="1" ht="15.75" customHeight="1"/>
    <row r="232" s="18" customFormat="1" ht="15.75" customHeight="1"/>
    <row r="233" s="18" customFormat="1" ht="15.75" customHeight="1"/>
    <row r="234" s="18" customFormat="1" ht="15.75" customHeight="1"/>
    <row r="235" s="18" customFormat="1" ht="15.75" customHeight="1"/>
    <row r="236" s="18" customFormat="1" ht="15.75" customHeight="1"/>
    <row r="237" s="18" customFormat="1" ht="15.75" customHeight="1"/>
    <row r="238" s="18" customFormat="1" ht="15.75" customHeight="1"/>
    <row r="239" s="18" customFormat="1" ht="15.75" customHeight="1"/>
    <row r="240" s="18" customFormat="1" ht="15.75" customHeight="1"/>
    <row r="241" s="18" customFormat="1" ht="15.75" customHeight="1"/>
    <row r="242" s="18" customFormat="1" ht="15.75" customHeight="1"/>
    <row r="243" s="18" customFormat="1" ht="15.75" customHeight="1"/>
    <row r="244" s="18" customFormat="1" ht="15.75" customHeight="1"/>
    <row r="245" s="18" customFormat="1" ht="15.75" customHeight="1"/>
    <row r="246" s="18" customFormat="1" ht="15.75" customHeight="1"/>
    <row r="247" s="18" customFormat="1" ht="15.75" customHeight="1"/>
    <row r="248" s="18" customFormat="1" ht="15.75" customHeight="1"/>
    <row r="249" s="18" customFormat="1" ht="15.75" customHeight="1"/>
    <row r="250" s="18" customFormat="1" ht="15.75" customHeight="1"/>
    <row r="251" s="18" customFormat="1" ht="15.75" customHeight="1"/>
    <row r="252" s="18" customFormat="1" ht="15.75" customHeight="1"/>
    <row r="253" s="18" customFormat="1" ht="15.75" customHeight="1"/>
    <row r="254" s="18" customFormat="1" ht="15.75" customHeight="1"/>
    <row r="255" s="18" customFormat="1" ht="15.75" customHeight="1"/>
    <row r="256" s="18" customFormat="1" ht="15.75" customHeight="1"/>
    <row r="257" s="18" customFormat="1" ht="15.75" customHeight="1"/>
    <row r="258" s="18" customFormat="1" ht="15.75" customHeight="1"/>
    <row r="259" s="18" customFormat="1" ht="15.75" customHeight="1"/>
    <row r="260" s="18" customFormat="1" ht="15.75" customHeight="1"/>
    <row r="261" s="18" customFormat="1" ht="15.75" customHeight="1"/>
    <row r="262" s="18" customFormat="1" ht="15.75" customHeight="1"/>
    <row r="263" s="18" customFormat="1" ht="15.75" customHeight="1"/>
    <row r="264" s="18" customFormat="1" ht="15.75" customHeight="1"/>
    <row r="265" s="18" customFormat="1" ht="15.75" customHeight="1"/>
    <row r="266" s="18" customFormat="1" ht="15.75" customHeight="1"/>
    <row r="267" s="18" customFormat="1" ht="15.75" customHeight="1"/>
    <row r="268" s="18" customFormat="1" ht="15.75" customHeight="1"/>
    <row r="269" s="18" customFormat="1" ht="15.75" customHeight="1"/>
    <row r="270" s="18" customFormat="1" ht="15.75" customHeight="1"/>
    <row r="271" s="18" customFormat="1" ht="15.75" customHeight="1"/>
    <row r="272" s="18" customFormat="1" ht="15.75" customHeight="1"/>
    <row r="273" s="18" customFormat="1" ht="15.75" customHeight="1"/>
    <row r="274" s="18" customFormat="1" ht="15.75" customHeight="1"/>
    <row r="275" s="18" customFormat="1" ht="15.75" customHeight="1"/>
    <row r="276" s="18" customFormat="1" ht="15.75" customHeight="1"/>
    <row r="277" s="18" customFormat="1" ht="15.75" customHeight="1"/>
    <row r="278" s="18" customFormat="1" ht="15.75" customHeight="1"/>
    <row r="279" s="18" customFormat="1" ht="15.75" customHeight="1"/>
    <row r="280" s="18" customFormat="1" ht="15.75" customHeight="1"/>
    <row r="281" s="18" customFormat="1" ht="15.75" customHeight="1"/>
    <row r="282" s="18" customFormat="1" ht="15.75" customHeight="1"/>
    <row r="283" s="18" customFormat="1" ht="15.75" customHeight="1"/>
    <row r="284" s="18" customFormat="1" ht="15.75" customHeight="1"/>
    <row r="285" s="18" customFormat="1" ht="15.75" customHeight="1"/>
    <row r="286" s="18" customFormat="1" ht="15.75" customHeight="1"/>
    <row r="287" s="18" customFormat="1" ht="15.75" customHeight="1"/>
    <row r="288" s="18" customFormat="1" ht="15.75" customHeight="1"/>
    <row r="289" s="18" customFormat="1" ht="15.75" customHeight="1"/>
    <row r="290" s="18" customFormat="1" ht="15.75" customHeight="1"/>
    <row r="291" s="18" customFormat="1" ht="15.75" customHeight="1"/>
    <row r="292" s="18" customFormat="1" ht="15.75" customHeight="1"/>
    <row r="293" s="18" customFormat="1" ht="15.75" customHeight="1"/>
    <row r="294" s="18" customFormat="1" ht="15.75" customHeight="1"/>
    <row r="295" s="18" customFormat="1" ht="15.75" customHeight="1"/>
    <row r="296" s="18" customFormat="1" ht="15.75" customHeight="1"/>
    <row r="297" s="18" customFormat="1" ht="15.75" customHeight="1"/>
    <row r="298" s="18" customFormat="1" ht="15.75" customHeight="1"/>
    <row r="299" s="18" customFormat="1" ht="15.75" customHeight="1"/>
    <row r="300" s="18" customFormat="1" ht="15.75" customHeight="1"/>
    <row r="301" s="18" customFormat="1" ht="15.75" customHeight="1"/>
    <row r="302" s="18" customFormat="1" ht="15.75" customHeight="1"/>
    <row r="303" s="18" customFormat="1" ht="15.75" customHeight="1"/>
    <row r="304" s="18" customFormat="1" ht="15.75" customHeight="1"/>
    <row r="305" s="18" customFormat="1" ht="15.75" customHeight="1"/>
    <row r="306" s="18" customFormat="1" ht="15.75" customHeight="1"/>
    <row r="307" s="18" customFormat="1" ht="15.75" customHeight="1"/>
    <row r="308" s="18" customFormat="1" ht="15.75" customHeight="1"/>
    <row r="309" s="18" customFormat="1" ht="15.75" customHeight="1"/>
    <row r="310" s="18" customFormat="1" ht="15.75" customHeight="1"/>
    <row r="311" s="18" customFormat="1" ht="15.75" customHeight="1"/>
    <row r="312" s="18" customFormat="1" ht="15.75" customHeight="1"/>
    <row r="313" s="18" customFormat="1" ht="15.75" customHeight="1"/>
    <row r="314" s="18" customFormat="1" ht="15.75" customHeight="1"/>
    <row r="315" s="18" customFormat="1" ht="15.75" customHeight="1"/>
    <row r="316" s="18" customFormat="1" ht="15.75" customHeight="1"/>
    <row r="317" s="18" customFormat="1" ht="15.75" customHeight="1"/>
    <row r="318" s="18" customFormat="1" ht="15.75" customHeight="1"/>
    <row r="319" s="18" customFormat="1" ht="15.75" customHeight="1"/>
    <row r="320" s="18" customFormat="1" ht="15.75" customHeight="1"/>
    <row r="321" s="18" customFormat="1" ht="15.75" customHeight="1"/>
    <row r="322" s="18" customFormat="1" ht="15.75" customHeight="1"/>
    <row r="323" s="18" customFormat="1" ht="15.75" customHeight="1"/>
    <row r="324" s="18" customFormat="1" ht="15.75" customHeight="1"/>
    <row r="325" s="18" customFormat="1" ht="15.75" customHeight="1"/>
    <row r="326" s="18" customFormat="1" ht="15.75" customHeight="1"/>
    <row r="327" s="18" customFormat="1" ht="15.75" customHeight="1"/>
    <row r="328" s="18" customFormat="1" ht="15.75" customHeight="1"/>
    <row r="329" s="18" customFormat="1" ht="15.75" customHeight="1"/>
    <row r="330" s="18" customFormat="1" ht="15.75" customHeight="1"/>
    <row r="331" s="18" customFormat="1" ht="15.75" customHeight="1"/>
    <row r="332" s="18" customFormat="1" ht="15.75" customHeight="1"/>
    <row r="333" s="18" customFormat="1" ht="15.75" customHeight="1"/>
    <row r="334" s="18" customFormat="1" ht="15.75" customHeight="1"/>
    <row r="335" s="18" customFormat="1" ht="15.75" customHeight="1"/>
    <row r="336" s="18" customFormat="1" ht="15.75" customHeight="1"/>
    <row r="337" s="18" customFormat="1" ht="15.75" customHeight="1"/>
    <row r="338" s="18" customFormat="1" ht="15.75" customHeight="1"/>
    <row r="339" s="18" customFormat="1" ht="15.75" customHeight="1"/>
    <row r="340" s="18" customFormat="1" ht="15.75" customHeight="1"/>
    <row r="341" s="18" customFormat="1" ht="15.75" customHeight="1"/>
    <row r="342" s="18" customFormat="1" ht="15.75" customHeight="1"/>
    <row r="343" s="18" customFormat="1" ht="15.75" customHeight="1"/>
    <row r="344" s="18" customFormat="1" ht="15.75" customHeight="1"/>
    <row r="345" s="18" customFormat="1" ht="15.75" customHeight="1"/>
    <row r="346" s="18" customFormat="1" ht="15.75" customHeight="1"/>
    <row r="347" s="18" customFormat="1" ht="15.75" customHeight="1"/>
    <row r="348" s="18" customFormat="1" ht="15.75" customHeight="1"/>
    <row r="349" s="18" customFormat="1" ht="15.75" customHeight="1"/>
    <row r="350" s="18" customFormat="1" ht="15.75" customHeight="1"/>
    <row r="351" s="18" customFormat="1" ht="15.75" customHeight="1"/>
    <row r="352" s="18" customFormat="1" ht="15.75" customHeight="1"/>
    <row r="353" s="18" customFormat="1" ht="15.75" customHeight="1"/>
    <row r="354" s="18" customFormat="1" ht="15.75" customHeight="1"/>
    <row r="355" s="18" customFormat="1" ht="15.75" customHeight="1"/>
    <row r="356" s="18" customFormat="1" ht="15.75" customHeight="1"/>
    <row r="357" s="18" customFormat="1" ht="15.75" customHeight="1"/>
    <row r="358" s="18" customFormat="1" ht="15.75" customHeight="1"/>
    <row r="359" s="18" customFormat="1" ht="15.75" customHeight="1"/>
    <row r="360" s="18" customFormat="1" ht="15.75" customHeight="1"/>
    <row r="361" s="18" customFormat="1" ht="15.75" customHeight="1"/>
    <row r="362" s="18" customFormat="1" ht="15.75" customHeight="1"/>
    <row r="363" s="18" customFormat="1" ht="15.75" customHeight="1"/>
    <row r="364" s="18" customFormat="1" ht="15.75" customHeight="1"/>
    <row r="365" s="18" customFormat="1" ht="15.75" customHeight="1"/>
    <row r="366" s="18" customFormat="1" ht="15.75" customHeight="1"/>
    <row r="367" s="18" customFormat="1" ht="15.75" customHeight="1"/>
    <row r="368" s="18" customFormat="1" ht="15.75" customHeight="1"/>
    <row r="369" s="18" customFormat="1" ht="15.75" customHeight="1"/>
    <row r="370" s="18" customFormat="1" ht="15.75" customHeight="1"/>
    <row r="371" s="18" customFormat="1" ht="15.75" customHeight="1"/>
    <row r="372" s="18" customFormat="1" ht="15.75" customHeight="1"/>
    <row r="373" s="18" customFormat="1" ht="15.75" customHeight="1"/>
    <row r="374" s="18" customFormat="1" ht="15.75" customHeight="1"/>
    <row r="375" s="18" customFormat="1" ht="15.75" customHeight="1"/>
    <row r="376" s="18" customFormat="1" ht="15.75" customHeight="1"/>
    <row r="377" s="18" customFormat="1" ht="15.75" customHeight="1"/>
    <row r="378" s="18" customFormat="1" ht="15.75" customHeight="1"/>
    <row r="379" s="18" customFormat="1" ht="15.75" customHeight="1"/>
    <row r="380" s="18" customFormat="1" ht="15.75" customHeight="1"/>
    <row r="381" s="18" customFormat="1" ht="15.75" customHeight="1"/>
    <row r="382" s="18" customFormat="1" ht="15.75" customHeight="1"/>
    <row r="383" s="18" customFormat="1" ht="15.75" customHeight="1"/>
    <row r="384" s="18" customFormat="1" ht="15.75" customHeight="1"/>
    <row r="385" s="18" customFormat="1" ht="15.75" customHeight="1"/>
    <row r="386" s="18" customFormat="1" ht="15.75" customHeight="1"/>
    <row r="387" s="18" customFormat="1" ht="15.75" customHeight="1"/>
    <row r="388" s="18" customFormat="1" ht="15.75" customHeight="1"/>
    <row r="389" s="18" customFormat="1" ht="15.75" customHeight="1"/>
    <row r="390" s="18" customFormat="1" ht="15.75" customHeight="1"/>
    <row r="391" s="18" customFormat="1" ht="15.75" customHeight="1"/>
    <row r="392" s="18" customFormat="1" ht="15.75" customHeight="1"/>
    <row r="393" s="18" customFormat="1" ht="15.75" customHeight="1"/>
    <row r="394" s="18" customFormat="1" ht="15.75" customHeight="1"/>
    <row r="395" s="18" customFormat="1" ht="15.75" customHeight="1"/>
    <row r="396" s="18" customFormat="1" ht="15.75" customHeight="1"/>
    <row r="397" s="18" customFormat="1" ht="15.75" customHeight="1"/>
    <row r="398" s="18" customFormat="1" ht="15.75" customHeight="1"/>
    <row r="399" s="18" customFormat="1" ht="15.75" customHeight="1"/>
    <row r="400" s="18" customFormat="1" ht="15.75" customHeight="1"/>
    <row r="401" s="18" customFormat="1" ht="15.75" customHeight="1"/>
    <row r="402" s="18" customFormat="1" ht="15.75" customHeight="1"/>
    <row r="403" s="18" customFormat="1" ht="15.75" customHeight="1"/>
    <row r="404" s="18" customFormat="1" ht="15.75" customHeight="1"/>
    <row r="405" s="18" customFormat="1" ht="15.75" customHeight="1"/>
    <row r="406" s="18" customFormat="1" ht="15.75" customHeight="1"/>
    <row r="407" s="18" customFormat="1" ht="15.75" customHeight="1"/>
    <row r="408" s="18" customFormat="1" ht="15.75" customHeight="1"/>
    <row r="409" s="18" customFormat="1" ht="15.75" customHeight="1"/>
    <row r="410" s="18" customFormat="1" ht="15.75" customHeight="1"/>
    <row r="411" s="18" customFormat="1" ht="15.75" customHeight="1"/>
    <row r="412" s="18" customFormat="1" ht="15.75" customHeight="1"/>
    <row r="413" s="18" customFormat="1" ht="15.75" customHeight="1"/>
    <row r="414" s="18" customFormat="1" ht="15.75" customHeight="1"/>
    <row r="415" s="18" customFormat="1" ht="15.75" customHeight="1"/>
    <row r="416" s="18" customFormat="1" ht="15.75" customHeight="1"/>
    <row r="417" s="18" customFormat="1" ht="15.75" customHeight="1"/>
    <row r="418" s="18" customFormat="1" ht="15.75" customHeight="1"/>
    <row r="419" s="18" customFormat="1" ht="15.75" customHeight="1"/>
    <row r="420" s="18" customFormat="1" ht="15.75" customHeight="1"/>
    <row r="421" s="18" customFormat="1" ht="15.75" customHeight="1"/>
    <row r="422" s="18" customFormat="1" ht="15.75" customHeight="1"/>
    <row r="423" s="18" customFormat="1" ht="15.75" customHeight="1"/>
    <row r="424" s="18" customFormat="1" ht="15.75" customHeight="1"/>
    <row r="425" s="18" customFormat="1" ht="15.75" customHeight="1"/>
    <row r="426" s="18" customFormat="1" ht="15.75" customHeight="1"/>
    <row r="427" s="18" customFormat="1" ht="15.75" customHeight="1"/>
    <row r="428" s="18" customFormat="1" ht="15.75" customHeight="1"/>
    <row r="429" s="18" customFormat="1" ht="15.75" customHeight="1"/>
    <row r="430" s="18" customFormat="1" ht="15.75" customHeight="1"/>
    <row r="431" s="18" customFormat="1" ht="15.75" customHeight="1"/>
    <row r="432" s="18" customFormat="1" ht="15.75" customHeight="1"/>
    <row r="433" s="18" customFormat="1" ht="15.75" customHeight="1"/>
    <row r="434" s="18" customFormat="1" ht="15.75" customHeight="1"/>
    <row r="435" s="18" customFormat="1" ht="15.75" customHeight="1"/>
    <row r="436" s="18" customFormat="1" ht="15.75" customHeight="1"/>
    <row r="437" s="18" customFormat="1" ht="15.75" customHeight="1"/>
    <row r="438" s="18" customFormat="1" ht="15.75" customHeight="1"/>
    <row r="439" s="18" customFormat="1" ht="15.75" customHeight="1"/>
    <row r="440" s="18" customFormat="1" ht="15.75" customHeight="1"/>
    <row r="441" s="18" customFormat="1" ht="15.75" customHeight="1"/>
    <row r="442" s="18" customFormat="1" ht="15.75" customHeight="1"/>
    <row r="443" s="18" customFormat="1" ht="15.75" customHeight="1"/>
    <row r="444" s="18" customFormat="1" ht="15.75" customHeight="1"/>
    <row r="445" s="18" customFormat="1" ht="15.75" customHeight="1"/>
    <row r="446" s="18" customFormat="1" ht="15.75" customHeight="1"/>
    <row r="447" s="18" customFormat="1" ht="15.75" customHeight="1"/>
    <row r="448" s="18" customFormat="1" ht="15.75" customHeight="1"/>
    <row r="449" s="18" customFormat="1" ht="15.75" customHeight="1"/>
    <row r="450" s="18" customFormat="1" ht="15.75" customHeight="1"/>
    <row r="451" s="18" customFormat="1" ht="15.75" customHeight="1"/>
    <row r="452" s="18" customFormat="1" ht="15.75" customHeight="1"/>
    <row r="453" s="18" customFormat="1" ht="15.75" customHeight="1"/>
    <row r="454" s="18" customFormat="1" ht="15.75" customHeight="1"/>
    <row r="455" s="18" customFormat="1" ht="15.75" customHeight="1"/>
    <row r="456" s="18" customFormat="1" ht="15.75" customHeight="1"/>
    <row r="457" s="18" customFormat="1" ht="15.75" customHeight="1"/>
    <row r="458" s="18" customFormat="1" ht="15.75" customHeight="1"/>
    <row r="459" s="18" customFormat="1" ht="15.75" customHeight="1"/>
    <row r="460" s="18" customFormat="1" ht="15.75" customHeight="1"/>
    <row r="461" s="18" customFormat="1" ht="15.75" customHeight="1"/>
    <row r="462" s="18" customFormat="1" ht="15.75" customHeight="1"/>
    <row r="463" s="18" customFormat="1" ht="15.75" customHeight="1"/>
    <row r="464" s="18" customFormat="1" ht="15.75" customHeight="1"/>
    <row r="465" s="18" customFormat="1" ht="15.75" customHeight="1"/>
    <row r="466" s="18" customFormat="1" ht="15.75" customHeight="1"/>
    <row r="467" s="18" customFormat="1" ht="15.75" customHeight="1"/>
    <row r="468" s="18" customFormat="1" ht="15.75" customHeight="1"/>
    <row r="469" s="18" customFormat="1" ht="15.75" customHeight="1"/>
    <row r="470" s="18" customFormat="1" ht="15.75" customHeight="1"/>
    <row r="471" s="18" customFormat="1" ht="15.75" customHeight="1"/>
    <row r="472" s="18" customFormat="1" ht="15.75" customHeight="1"/>
    <row r="473" s="18" customFormat="1" ht="15.75" customHeight="1"/>
    <row r="474" s="18" customFormat="1" ht="15.75" customHeight="1"/>
    <row r="475" s="18" customFormat="1" ht="15.75" customHeight="1"/>
    <row r="476" s="18" customFormat="1" ht="15.75" customHeight="1"/>
    <row r="477" s="18" customFormat="1" ht="15.75" customHeight="1"/>
    <row r="478" s="18" customFormat="1" ht="15.75" customHeight="1"/>
    <row r="479" s="18" customFormat="1" ht="15.75" customHeight="1"/>
    <row r="480" s="18" customFormat="1" ht="15.75" customHeight="1"/>
    <row r="481" s="18" customFormat="1" ht="15.75" customHeight="1"/>
    <row r="482" s="18" customFormat="1" ht="15.75" customHeight="1"/>
    <row r="483" s="18" customFormat="1" ht="15.75" customHeight="1"/>
    <row r="484" s="18" customFormat="1" ht="15.75" customHeight="1"/>
    <row r="485" s="18" customFormat="1" ht="15.75" customHeight="1"/>
    <row r="486" s="18" customFormat="1" ht="15.75" customHeight="1"/>
    <row r="487" s="18" customFormat="1" ht="15.75" customHeight="1"/>
    <row r="488" s="18" customFormat="1" ht="15.75" customHeight="1"/>
    <row r="489" s="18" customFormat="1" ht="15.75" customHeight="1"/>
    <row r="490" s="18" customFormat="1" ht="15.75" customHeight="1"/>
    <row r="491" s="18" customFormat="1" ht="15.75" customHeight="1"/>
    <row r="492" s="18" customFormat="1" ht="15.75" customHeight="1"/>
    <row r="493" s="18" customFormat="1" ht="15.75" customHeight="1"/>
    <row r="494" s="18" customFormat="1" ht="15.75" customHeight="1"/>
    <row r="495" s="18" customFormat="1" ht="15.75" customHeight="1"/>
    <row r="496" s="18" customFormat="1" ht="15.75" customHeight="1"/>
    <row r="497" s="18" customFormat="1" ht="15.75" customHeight="1"/>
    <row r="498" s="18" customFormat="1" ht="15.75" customHeight="1"/>
    <row r="499" s="18" customFormat="1" ht="15.75" customHeight="1"/>
    <row r="500" s="18" customFormat="1" ht="15.75" customHeight="1"/>
    <row r="501" s="18" customFormat="1" ht="15.75" customHeight="1"/>
    <row r="502" s="18" customFormat="1" ht="15.75" customHeight="1"/>
    <row r="503" s="18" customFormat="1" ht="15.75" customHeight="1"/>
    <row r="504" s="18" customFormat="1" ht="15.75" customHeight="1"/>
    <row r="505" s="18" customFormat="1" ht="15.75" customHeight="1"/>
    <row r="506" s="18" customFormat="1" ht="15.75" customHeight="1"/>
    <row r="507" s="18" customFormat="1" ht="15.75" customHeight="1"/>
    <row r="508" s="18" customFormat="1" ht="15.75" customHeight="1"/>
    <row r="509" s="18" customFormat="1" ht="15.75" customHeight="1"/>
    <row r="510" s="18" customFormat="1" ht="15.75" customHeight="1"/>
    <row r="511" s="18" customFormat="1" ht="15.75" customHeight="1"/>
    <row r="512" s="18" customFormat="1" ht="15.75" customHeight="1"/>
    <row r="513" s="18" customFormat="1" ht="15.75" customHeight="1"/>
    <row r="514" s="18" customFormat="1" ht="15.75" customHeight="1"/>
    <row r="515" s="18" customFormat="1" ht="15.75" customHeight="1"/>
    <row r="516" s="18" customFormat="1" ht="15.75" customHeight="1"/>
    <row r="517" s="18" customFormat="1" ht="15.75" customHeight="1"/>
    <row r="518" s="18" customFormat="1" ht="15.75" customHeight="1"/>
    <row r="519" s="18" customFormat="1" ht="15.75" customHeight="1"/>
    <row r="520" s="18" customFormat="1" ht="15.75" customHeight="1"/>
    <row r="521" s="18" customFormat="1" ht="15.75" customHeight="1"/>
    <row r="522" s="18" customFormat="1" ht="15.75" customHeight="1"/>
    <row r="523" s="18" customFormat="1" ht="15.75" customHeight="1"/>
    <row r="524" s="18" customFormat="1" ht="15.75" customHeight="1"/>
    <row r="525" s="18" customFormat="1" ht="15.75" customHeight="1"/>
    <row r="526" s="18" customFormat="1" ht="15.75" customHeight="1"/>
    <row r="527" s="18" customFormat="1" ht="15.75" customHeight="1"/>
    <row r="528" s="18" customFormat="1" ht="15.75" customHeight="1"/>
    <row r="529" s="18" customFormat="1" ht="15.75" customHeight="1"/>
    <row r="530" s="18" customFormat="1" ht="15.75" customHeight="1"/>
    <row r="531" s="18" customFormat="1" ht="15.75" customHeight="1"/>
    <row r="532" s="18" customFormat="1" ht="15.75" customHeight="1"/>
    <row r="533" s="18" customFormat="1" ht="15.75" customHeight="1"/>
    <row r="534" s="18" customFormat="1" ht="15.75" customHeight="1"/>
    <row r="535" s="18" customFormat="1" ht="15.75" customHeight="1"/>
    <row r="536" s="18" customFormat="1" ht="15.75" customHeight="1"/>
    <row r="537" s="18" customFormat="1" ht="15.75" customHeight="1"/>
    <row r="538" s="18" customFormat="1" ht="15.75" customHeight="1"/>
    <row r="539" s="18" customFormat="1" ht="15.75" customHeight="1"/>
    <row r="540" s="18" customFormat="1" ht="15.75" customHeight="1"/>
    <row r="541" s="18" customFormat="1" ht="15.75" customHeight="1"/>
    <row r="542" s="18" customFormat="1" ht="15.75" customHeight="1"/>
    <row r="543" s="18" customFormat="1" ht="15.75" customHeight="1"/>
    <row r="544" s="18" customFormat="1" ht="15.75" customHeight="1"/>
    <row r="545" s="18" customFormat="1" ht="15.75" customHeight="1"/>
    <row r="546" s="18" customFormat="1" ht="15.75" customHeight="1"/>
    <row r="547" s="18" customFormat="1" ht="15.75" customHeight="1"/>
    <row r="548" s="18" customFormat="1" ht="15.75" customHeight="1"/>
    <row r="549" s="18" customFormat="1" ht="15.75" customHeight="1"/>
    <row r="550" s="18" customFormat="1" ht="15.75" customHeight="1"/>
    <row r="551" s="18" customFormat="1" ht="15.75" customHeight="1"/>
    <row r="552" s="18" customFormat="1" ht="15.75" customHeight="1"/>
    <row r="553" s="18" customFormat="1" ht="15.75" customHeight="1"/>
    <row r="554" s="18" customFormat="1" ht="15.75" customHeight="1"/>
    <row r="555" s="18" customFormat="1" ht="15.75" customHeight="1"/>
    <row r="556" s="18" customFormat="1" ht="15.75" customHeight="1"/>
    <row r="557" s="18" customFormat="1" ht="15.75" customHeight="1"/>
    <row r="558" s="18" customFormat="1" ht="15.75" customHeight="1"/>
    <row r="559" s="18" customFormat="1" ht="15.75" customHeight="1"/>
    <row r="560" s="18" customFormat="1" ht="15.75" customHeight="1"/>
    <row r="561" s="18" customFormat="1" ht="15.75" customHeight="1"/>
    <row r="562" s="18" customFormat="1" ht="15.75" customHeight="1"/>
    <row r="563" s="18" customFormat="1" ht="15.75" customHeight="1"/>
    <row r="564" s="18" customFormat="1" ht="15.75" customHeight="1"/>
    <row r="565" s="18" customFormat="1" ht="15.75" customHeight="1"/>
    <row r="566" s="18" customFormat="1" ht="15.75" customHeight="1"/>
    <row r="567" s="18" customFormat="1" ht="15.75" customHeight="1"/>
    <row r="568" s="18" customFormat="1" ht="15.75" customHeight="1"/>
    <row r="569" s="18" customFormat="1" ht="15.75" customHeight="1"/>
    <row r="570" s="18" customFormat="1" ht="15.75" customHeight="1"/>
    <row r="571" s="18" customFormat="1" ht="15.75" customHeight="1"/>
    <row r="572" s="18" customFormat="1" ht="15.75" customHeight="1"/>
    <row r="573" s="18" customFormat="1" ht="15.75" customHeight="1"/>
    <row r="574" s="18" customFormat="1" ht="15.75" customHeight="1"/>
    <row r="575" s="18" customFormat="1" ht="15.75" customHeight="1"/>
    <row r="576" s="18" customFormat="1" ht="15.75" customHeight="1"/>
    <row r="577" s="18" customFormat="1" ht="15.75" customHeight="1"/>
    <row r="578" s="18" customFormat="1" ht="15.75" customHeight="1"/>
    <row r="579" s="18" customFormat="1" ht="15.75" customHeight="1"/>
    <row r="580" s="18" customFormat="1" ht="15.75" customHeight="1"/>
    <row r="581" s="18" customFormat="1" ht="15.75" customHeight="1"/>
    <row r="582" s="18" customFormat="1" ht="15.75" customHeight="1"/>
    <row r="583" s="18" customFormat="1" ht="15.75" customHeight="1"/>
    <row r="584" s="18" customFormat="1" ht="15.75" customHeight="1"/>
    <row r="585" s="18" customFormat="1" ht="15.75" customHeight="1"/>
    <row r="586" s="18" customFormat="1" ht="15.75" customHeight="1"/>
    <row r="587" s="18" customFormat="1" ht="15.75" customHeight="1"/>
    <row r="588" s="18" customFormat="1" ht="15.75" customHeight="1"/>
    <row r="589" s="18" customFormat="1" ht="15.75" customHeight="1"/>
    <row r="590" s="18" customFormat="1" ht="15.75" customHeight="1"/>
    <row r="591" s="18" customFormat="1" ht="15.75" customHeight="1"/>
    <row r="592" s="18" customFormat="1" ht="15.75" customHeight="1"/>
    <row r="593" s="18" customFormat="1" ht="15.75" customHeight="1"/>
    <row r="594" s="18" customFormat="1" ht="15.75" customHeight="1"/>
    <row r="595" s="18" customFormat="1" ht="15.75" customHeight="1"/>
    <row r="596" s="18" customFormat="1" ht="15.75" customHeight="1"/>
    <row r="597" s="18" customFormat="1" ht="15.75" customHeight="1"/>
    <row r="598" s="18" customFormat="1" ht="15.75" customHeight="1"/>
    <row r="599" s="18" customFormat="1" ht="15.75" customHeight="1"/>
    <row r="600" s="18" customFormat="1" ht="15.75" customHeight="1"/>
    <row r="601" s="18" customFormat="1" ht="15.75" customHeight="1"/>
    <row r="602" s="18" customFormat="1" ht="15.75" customHeight="1"/>
    <row r="603" s="18" customFormat="1" ht="15.75" customHeight="1"/>
    <row r="604" s="18" customFormat="1" ht="15.75" customHeight="1"/>
    <row r="605" s="18" customFormat="1" ht="15.75" customHeight="1"/>
    <row r="606" s="18" customFormat="1" ht="15.75" customHeight="1"/>
    <row r="607" s="18" customFormat="1" ht="15.75" customHeight="1"/>
    <row r="608" s="18" customFormat="1" ht="15.75" customHeight="1"/>
    <row r="609" s="18" customFormat="1" ht="15.75" customHeight="1"/>
    <row r="610" s="18" customFormat="1" ht="15.75" customHeight="1"/>
    <row r="611" s="18" customFormat="1" ht="15.75" customHeight="1"/>
    <row r="612" s="18" customFormat="1" ht="15.75" customHeight="1"/>
    <row r="613" s="18" customFormat="1" ht="15.75" customHeight="1"/>
    <row r="614" s="18" customFormat="1" ht="15.75" customHeight="1"/>
    <row r="615" s="18" customFormat="1" ht="15.75" customHeight="1"/>
    <row r="616" s="18" customFormat="1" ht="15.75" customHeight="1"/>
    <row r="617" s="18" customFormat="1" ht="15.75" customHeight="1"/>
    <row r="618" s="18" customFormat="1" ht="15.75" customHeight="1"/>
    <row r="619" s="18" customFormat="1" ht="15.75" customHeight="1"/>
    <row r="620" s="18" customFormat="1" ht="15.75" customHeight="1"/>
    <row r="621" s="18" customFormat="1" ht="15.75" customHeight="1"/>
    <row r="622" s="18" customFormat="1" ht="15.75" customHeight="1"/>
    <row r="623" s="18" customFormat="1" ht="15.75" customHeight="1"/>
    <row r="624" s="18" customFormat="1" ht="15.75" customHeight="1"/>
    <row r="625" s="18" customFormat="1" ht="15.75" customHeight="1"/>
    <row r="626" s="18" customFormat="1" ht="15.75" customHeight="1"/>
    <row r="627" s="18" customFormat="1" ht="15.75" customHeight="1"/>
    <row r="628" s="18" customFormat="1" ht="15.75" customHeight="1"/>
    <row r="629" s="18" customFormat="1" ht="15.75" customHeight="1"/>
    <row r="630" s="18" customFormat="1" ht="15.75" customHeight="1"/>
    <row r="631" s="18" customFormat="1" ht="15.75" customHeight="1"/>
    <row r="632" s="18" customFormat="1" ht="15.75" customHeight="1"/>
    <row r="633" s="18" customFormat="1" ht="15.75" customHeight="1"/>
    <row r="634" s="18" customFormat="1" ht="15.75" customHeight="1"/>
    <row r="635" s="18" customFormat="1" ht="15.75" customHeight="1"/>
    <row r="636" s="18" customFormat="1" ht="15.75" customHeight="1"/>
    <row r="637" s="18" customFormat="1" ht="15.75" customHeight="1"/>
    <row r="638" s="18" customFormat="1" ht="15.75" customHeight="1"/>
    <row r="639" s="18" customFormat="1" ht="15.75" customHeight="1"/>
    <row r="640" s="18" customFormat="1" ht="15.75" customHeight="1"/>
    <row r="641" s="18" customFormat="1" ht="15.75" customHeight="1"/>
    <row r="642" s="18" customFormat="1" ht="15.75" customHeight="1"/>
    <row r="643" s="18" customFormat="1" ht="15.75" customHeight="1"/>
    <row r="644" s="18" customFormat="1" ht="15.75" customHeight="1"/>
    <row r="645" s="18" customFormat="1" ht="15.75" customHeight="1"/>
    <row r="646" s="18" customFormat="1" ht="15.75" customHeight="1"/>
    <row r="647" s="18" customFormat="1" ht="15.75" customHeight="1"/>
    <row r="648" s="18" customFormat="1" ht="15.75" customHeight="1"/>
    <row r="649" s="18" customFormat="1" ht="15.75" customHeight="1"/>
    <row r="650" s="18" customFormat="1" ht="15.75" customHeight="1"/>
    <row r="651" s="18" customFormat="1" ht="15.75" customHeight="1"/>
    <row r="652" s="18" customFormat="1" ht="15.75" customHeight="1"/>
    <row r="653" s="18" customFormat="1" ht="15.75" customHeight="1"/>
    <row r="654" s="18" customFormat="1" ht="15.75" customHeight="1"/>
    <row r="655" s="18" customFormat="1" ht="15.75" customHeight="1"/>
    <row r="656" s="18" customFormat="1" ht="15.75" customHeight="1"/>
    <row r="657" s="18" customFormat="1" ht="15.75" customHeight="1"/>
    <row r="658" s="18" customFormat="1" ht="15.75" customHeight="1"/>
    <row r="659" s="18" customFormat="1" ht="15.75" customHeight="1"/>
    <row r="660" s="18" customFormat="1" ht="15.75" customHeight="1"/>
    <row r="661" s="18" customFormat="1" ht="15.75" customHeight="1"/>
    <row r="662" s="18" customFormat="1" ht="15.75" customHeight="1"/>
    <row r="663" s="18" customFormat="1" ht="15.75" customHeight="1"/>
    <row r="664" s="18" customFormat="1" ht="15.75" customHeight="1"/>
    <row r="665" s="18" customFormat="1" ht="15.75" customHeight="1"/>
    <row r="666" s="18" customFormat="1" ht="15.75" customHeight="1"/>
    <row r="667" s="18" customFormat="1" ht="15.75" customHeight="1"/>
    <row r="668" s="18" customFormat="1" ht="15.75" customHeight="1"/>
    <row r="669" s="18" customFormat="1" ht="15.75" customHeight="1"/>
    <row r="670" s="18" customFormat="1" ht="15.75" customHeight="1"/>
    <row r="671" s="18" customFormat="1" ht="15.75" customHeight="1"/>
    <row r="672" s="18" customFormat="1" ht="15.75" customHeight="1"/>
    <row r="673" s="18" customFormat="1" ht="15.75" customHeight="1"/>
    <row r="674" s="18" customFormat="1" ht="15.75" customHeight="1"/>
    <row r="675" s="18" customFormat="1" ht="15.75" customHeight="1"/>
    <row r="676" s="18" customFormat="1" ht="15.75" customHeight="1"/>
    <row r="677" s="18" customFormat="1" ht="15.75" customHeight="1"/>
    <row r="678" s="18" customFormat="1" ht="15.75" customHeight="1"/>
    <row r="679" s="18" customFormat="1" ht="15.75" customHeight="1"/>
    <row r="680" s="18" customFormat="1" ht="15.75" customHeight="1"/>
    <row r="681" s="18" customFormat="1" ht="15.75" customHeight="1"/>
    <row r="682" s="18" customFormat="1" ht="15.75" customHeight="1"/>
    <row r="683" s="18" customFormat="1" ht="15.75" customHeight="1"/>
    <row r="684" s="18" customFormat="1" ht="15.75" customHeight="1"/>
    <row r="685" s="18" customFormat="1" ht="15.75" customHeight="1"/>
    <row r="686" s="18" customFormat="1" ht="15.75" customHeight="1"/>
    <row r="687" s="18" customFormat="1" ht="15.75" customHeight="1"/>
    <row r="688" s="18" customFormat="1" ht="15.75" customHeight="1"/>
    <row r="689" s="18" customFormat="1" ht="15.75" customHeight="1"/>
    <row r="690" s="18" customFormat="1" ht="15.75" customHeight="1"/>
    <row r="691" s="18" customFormat="1" ht="15.75" customHeight="1"/>
    <row r="692" s="18" customFormat="1" ht="15.75" customHeight="1"/>
    <row r="693" s="18" customFormat="1" ht="15.75" customHeight="1"/>
    <row r="694" s="18" customFormat="1" ht="15.75" customHeight="1"/>
    <row r="695" s="18" customFormat="1" ht="15.75" customHeight="1"/>
    <row r="696" s="18" customFormat="1" ht="15.75" customHeight="1"/>
    <row r="697" s="18" customFormat="1" ht="15.75" customHeight="1"/>
    <row r="698" s="18" customFormat="1" ht="15.75" customHeight="1"/>
    <row r="699" s="18" customFormat="1" ht="15.75" customHeight="1"/>
    <row r="700" s="18" customFormat="1" ht="15.75" customHeight="1"/>
    <row r="701" s="18" customFormat="1" ht="15.75" customHeight="1"/>
    <row r="702" s="18" customFormat="1" ht="15.75" customHeight="1"/>
    <row r="703" s="18" customFormat="1" ht="15.75" customHeight="1"/>
    <row r="704" s="18" customFormat="1" ht="15.75" customHeight="1"/>
    <row r="705" s="18" customFormat="1" ht="15.75" customHeight="1"/>
    <row r="706" s="18" customFormat="1" ht="15.75" customHeight="1"/>
    <row r="707" s="18" customFormat="1" ht="15.75" customHeight="1"/>
    <row r="708" s="18" customFormat="1" ht="15.75" customHeight="1"/>
    <row r="709" s="18" customFormat="1" ht="15.75" customHeight="1"/>
    <row r="710" s="18" customFormat="1" ht="15.75" customHeight="1"/>
    <row r="711" s="18" customFormat="1" ht="15.75" customHeight="1"/>
    <row r="712" s="18" customFormat="1" ht="15.75" customHeight="1"/>
    <row r="713" s="18" customFormat="1" ht="15.75" customHeight="1"/>
    <row r="714" s="18" customFormat="1" ht="15.75" customHeight="1"/>
    <row r="715" s="18" customFormat="1" ht="15.75" customHeight="1"/>
    <row r="716" s="18" customFormat="1" ht="15.75" customHeight="1"/>
    <row r="717" s="18" customFormat="1" ht="15.75" customHeight="1"/>
    <row r="718" s="18" customFormat="1" ht="15.75" customHeight="1"/>
    <row r="719" s="18" customFormat="1" ht="15.75" customHeight="1"/>
    <row r="720" s="18" customFormat="1" ht="15.75" customHeight="1"/>
    <row r="721" s="18" customFormat="1" ht="15.75" customHeight="1"/>
    <row r="722" s="18" customFormat="1" ht="15.75" customHeight="1"/>
    <row r="723" s="18" customFormat="1" ht="15.75" customHeight="1"/>
    <row r="724" s="18" customFormat="1" ht="15.75" customHeight="1"/>
    <row r="725" s="18" customFormat="1" ht="15.75" customHeight="1"/>
    <row r="726" s="18" customFormat="1" ht="15.75" customHeight="1"/>
    <row r="727" s="18" customFormat="1" ht="15.75" customHeight="1"/>
    <row r="728" s="18" customFormat="1" ht="15.75" customHeight="1"/>
    <row r="729" s="18" customFormat="1" ht="15.75" customHeight="1"/>
    <row r="730" s="18" customFormat="1" ht="15.75" customHeight="1"/>
    <row r="731" s="18" customFormat="1" ht="15.75" customHeight="1"/>
    <row r="732" s="18" customFormat="1" ht="15.75" customHeight="1"/>
    <row r="733" s="18" customFormat="1" ht="15.75" customHeight="1"/>
    <row r="734" s="18" customFormat="1" ht="15.75" customHeight="1"/>
    <row r="735" s="18" customFormat="1" ht="15.75" customHeight="1"/>
    <row r="736" s="18" customFormat="1" ht="15.75" customHeight="1"/>
    <row r="737" s="18" customFormat="1" ht="15.75" customHeight="1"/>
    <row r="738" s="18" customFormat="1" ht="15.75" customHeight="1"/>
    <row r="739" s="18" customFormat="1" ht="15.75" customHeight="1"/>
    <row r="740" s="18" customFormat="1" ht="15.75" customHeight="1"/>
    <row r="741" s="18" customFormat="1" ht="15.75" customHeight="1"/>
    <row r="742" s="18" customFormat="1" ht="15.75" customHeight="1"/>
    <row r="743" s="18" customFormat="1" ht="15.75" customHeight="1"/>
    <row r="744" s="18" customFormat="1" ht="15.75" customHeight="1"/>
    <row r="745" s="18" customFormat="1" ht="15.75" customHeight="1"/>
    <row r="746" s="18" customFormat="1" ht="15.75" customHeight="1"/>
    <row r="747" s="18" customFormat="1" ht="15.75" customHeight="1"/>
    <row r="748" s="18" customFormat="1" ht="15.75" customHeight="1"/>
    <row r="749" s="18" customFormat="1" ht="15.75" customHeight="1"/>
    <row r="750" s="18" customFormat="1" ht="15.75" customHeight="1"/>
    <row r="751" s="18" customFormat="1" ht="15.75" customHeight="1"/>
    <row r="752" s="18" customFormat="1" ht="15.75" customHeight="1"/>
    <row r="753" s="18" customFormat="1" ht="15.75" customHeight="1"/>
    <row r="754" s="18" customFormat="1" ht="15.75" customHeight="1"/>
    <row r="755" s="18" customFormat="1" ht="15.75" customHeight="1"/>
    <row r="756" s="18" customFormat="1" ht="15.75" customHeight="1"/>
    <row r="757" s="18" customFormat="1" ht="15.75" customHeight="1"/>
    <row r="758" s="18" customFormat="1" ht="15.75" customHeight="1"/>
    <row r="759" s="18" customFormat="1" ht="15.75" customHeight="1"/>
    <row r="760" s="18" customFormat="1" ht="15.75" customHeight="1"/>
    <row r="761" s="18" customFormat="1" ht="15.75" customHeight="1"/>
    <row r="762" s="18" customFormat="1" ht="15.75" customHeight="1"/>
    <row r="763" s="18" customFormat="1" ht="15.75" customHeight="1"/>
    <row r="764" s="18" customFormat="1" ht="15.75" customHeight="1"/>
    <row r="765" s="18" customFormat="1" ht="15.75" customHeight="1"/>
    <row r="766" s="18" customFormat="1" ht="15.75" customHeight="1"/>
    <row r="767" s="18" customFormat="1" ht="15.75" customHeight="1"/>
    <row r="768" s="18" customFormat="1" ht="15.75" customHeight="1"/>
    <row r="769" s="18" customFormat="1" ht="15.75" customHeight="1"/>
    <row r="770" s="18" customFormat="1" ht="15.75" customHeight="1"/>
    <row r="771" s="18" customFormat="1" ht="15.75" customHeight="1"/>
    <row r="772" s="18" customFormat="1" ht="15.75" customHeight="1"/>
    <row r="773" s="18" customFormat="1" ht="15.75" customHeight="1"/>
    <row r="774" s="18" customFormat="1" ht="15.75" customHeight="1"/>
    <row r="775" s="18" customFormat="1" ht="15.75" customHeight="1"/>
    <row r="776" s="18" customFormat="1" ht="15.75" customHeight="1"/>
    <row r="777" s="18" customFormat="1" ht="15.75" customHeight="1"/>
    <row r="778" s="18" customFormat="1" ht="15.75" customHeight="1"/>
    <row r="779" s="18" customFormat="1" ht="15.75" customHeight="1"/>
    <row r="780" s="18" customFormat="1" ht="15.75" customHeight="1"/>
    <row r="781" s="18" customFormat="1" ht="15.75" customHeight="1"/>
    <row r="782" s="18" customFormat="1" ht="15.75" customHeight="1"/>
    <row r="783" s="18" customFormat="1" ht="15.75" customHeight="1"/>
    <row r="784" s="18" customFormat="1" ht="15.75" customHeight="1"/>
    <row r="785" s="18" customFormat="1" ht="15.75" customHeight="1"/>
    <row r="786" s="18" customFormat="1" ht="15.75" customHeight="1"/>
    <row r="787" s="18" customFormat="1" ht="15.75" customHeight="1"/>
    <row r="788" s="18" customFormat="1" ht="15.75" customHeight="1"/>
    <row r="789" s="18" customFormat="1" ht="15.75" customHeight="1"/>
    <row r="790" s="18" customFormat="1" ht="15.75" customHeight="1"/>
    <row r="791" s="18" customFormat="1" ht="15.75" customHeight="1"/>
    <row r="792" s="18" customFormat="1" ht="15.75" customHeight="1"/>
    <row r="793" s="18" customFormat="1" ht="15.75" customHeight="1"/>
    <row r="794" s="18" customFormat="1" ht="15.75" customHeight="1"/>
    <row r="795" s="18" customFormat="1" ht="15.75" customHeight="1"/>
    <row r="796" s="18" customFormat="1" ht="15.75" customHeight="1"/>
    <row r="797" s="18" customFormat="1" ht="15.75" customHeight="1"/>
    <row r="798" s="18" customFormat="1" ht="15.75" customHeight="1"/>
    <row r="799" s="18" customFormat="1" ht="15.75" customHeight="1"/>
    <row r="800" s="18" customFormat="1" ht="15.75" customHeight="1"/>
    <row r="801" s="18" customFormat="1" ht="15.75" customHeight="1"/>
    <row r="802" s="18" customFormat="1" ht="15.75" customHeight="1"/>
    <row r="803" s="18" customFormat="1" ht="15.75" customHeight="1"/>
    <row r="804" s="18" customFormat="1" ht="15.75" customHeight="1"/>
    <row r="805" s="18" customFormat="1" ht="15.75" customHeight="1"/>
    <row r="806" s="18" customFormat="1" ht="15.75" customHeight="1"/>
    <row r="807" s="18" customFormat="1" ht="15.75" customHeight="1"/>
    <row r="808" s="18" customFormat="1" ht="15.75" customHeight="1"/>
    <row r="809" s="18" customFormat="1" ht="15.75" customHeight="1"/>
    <row r="810" s="18" customFormat="1" ht="15.75" customHeight="1"/>
    <row r="811" s="18" customFormat="1" ht="15.75" customHeight="1"/>
    <row r="812" s="18" customFormat="1" ht="15.75" customHeight="1"/>
    <row r="813" s="18" customFormat="1" ht="15.75" customHeight="1"/>
    <row r="814" s="18" customFormat="1" ht="15.75" customHeight="1"/>
    <row r="815" s="18" customFormat="1" ht="15.75" customHeight="1"/>
    <row r="816" s="18" customFormat="1" ht="15.75" customHeight="1"/>
    <row r="817" s="18" customFormat="1" ht="15.75" customHeight="1"/>
    <row r="818" s="18" customFormat="1" ht="15.75" customHeight="1"/>
    <row r="819" s="18" customFormat="1" ht="15.75" customHeight="1"/>
    <row r="820" s="18" customFormat="1" ht="15.75" customHeight="1"/>
    <row r="821" s="18" customFormat="1" ht="15.75" customHeight="1"/>
    <row r="822" s="18" customFormat="1" ht="15.75" customHeight="1"/>
    <row r="823" s="18" customFormat="1" ht="15.75" customHeight="1"/>
    <row r="824" s="18" customFormat="1" ht="15.75" customHeight="1"/>
    <row r="825" s="18" customFormat="1" ht="15.75" customHeight="1"/>
    <row r="826" s="18" customFormat="1" ht="15.75" customHeight="1"/>
    <row r="827" s="18" customFormat="1" ht="15.75" customHeight="1"/>
    <row r="828" s="18" customFormat="1" ht="15.75" customHeight="1"/>
    <row r="829" s="18" customFormat="1" ht="15.75" customHeight="1"/>
    <row r="830" s="18" customFormat="1" ht="15.75" customHeight="1"/>
    <row r="831" s="18" customFormat="1" ht="15.75" customHeight="1"/>
    <row r="832" s="18" customFormat="1" ht="15.75" customHeight="1"/>
    <row r="833" s="18" customFormat="1" ht="15.75" customHeight="1"/>
    <row r="834" s="18" customFormat="1" ht="15.75" customHeight="1"/>
    <row r="835" s="18" customFormat="1" ht="15.75" customHeight="1"/>
    <row r="836" s="18" customFormat="1" ht="15.75" customHeight="1"/>
    <row r="837" s="18" customFormat="1" ht="15.75" customHeight="1"/>
    <row r="838" s="18" customFormat="1" ht="15.75" customHeight="1"/>
    <row r="839" s="18" customFormat="1" ht="15.75" customHeight="1"/>
    <row r="840" s="18" customFormat="1" ht="15.75" customHeight="1"/>
    <row r="841" s="18" customFormat="1" ht="15.75" customHeight="1"/>
    <row r="842" s="18" customFormat="1" ht="15.75" customHeight="1"/>
    <row r="843" s="18" customFormat="1" ht="15.75" customHeight="1"/>
    <row r="844" s="18" customFormat="1" ht="15.75" customHeight="1"/>
    <row r="845" s="18" customFormat="1" ht="15.75" customHeight="1"/>
    <row r="846" s="18" customFormat="1" ht="15.75" customHeight="1"/>
    <row r="847" s="18" customFormat="1" ht="15.75" customHeight="1"/>
    <row r="848" s="18" customFormat="1" ht="15.75" customHeight="1"/>
    <row r="849" s="18" customFormat="1" ht="15.75" customHeight="1"/>
    <row r="850" s="18" customFormat="1" ht="15.75" customHeight="1"/>
    <row r="851" s="18" customFormat="1" ht="15.75" customHeight="1"/>
    <row r="852" s="18" customFormat="1" ht="15.75" customHeight="1"/>
    <row r="853" s="18" customFormat="1" ht="15.75" customHeight="1"/>
    <row r="854" s="18" customFormat="1" ht="15.75" customHeight="1"/>
    <row r="855" s="18" customFormat="1" ht="15.75" customHeight="1"/>
    <row r="856" s="18" customFormat="1" ht="15.75" customHeight="1"/>
    <row r="857" s="18" customFormat="1" ht="15.75" customHeight="1"/>
    <row r="858" s="18" customFormat="1" ht="15.75" customHeight="1"/>
    <row r="859" s="18" customFormat="1" ht="15.75" customHeight="1"/>
    <row r="860" s="18" customFormat="1" ht="15.75" customHeight="1"/>
    <row r="861" s="18" customFormat="1" ht="15.75" customHeight="1"/>
    <row r="862" s="18" customFormat="1" ht="15.75" customHeight="1"/>
    <row r="863" s="18" customFormat="1" ht="15.75" customHeight="1"/>
    <row r="864" s="18" customFormat="1" ht="15.75" customHeight="1"/>
    <row r="865" s="18" customFormat="1" ht="15.75" customHeight="1"/>
    <row r="866" s="18" customFormat="1" ht="15.75" customHeight="1"/>
    <row r="867" s="18" customFormat="1" ht="15.75" customHeight="1"/>
    <row r="868" s="18" customFormat="1" ht="15.75" customHeight="1"/>
    <row r="869" s="18" customFormat="1" ht="15.75" customHeight="1"/>
    <row r="870" s="18" customFormat="1" ht="15.75" customHeight="1"/>
    <row r="871" s="18" customFormat="1" ht="15.75" customHeight="1"/>
    <row r="872" s="18" customFormat="1" ht="15.75" customHeight="1"/>
    <row r="873" s="18" customFormat="1" ht="15.75" customHeight="1"/>
    <row r="874" s="18" customFormat="1" ht="15.75" customHeight="1"/>
    <row r="875" s="18" customFormat="1" ht="15.75" customHeight="1"/>
    <row r="876" s="18" customFormat="1" ht="15.75" customHeight="1"/>
    <row r="877" s="18" customFormat="1" ht="15.75" customHeight="1"/>
    <row r="878" s="18" customFormat="1" ht="15.75" customHeight="1"/>
    <row r="879" s="18" customFormat="1" ht="15.75" customHeight="1"/>
    <row r="880" s="18" customFormat="1" ht="15.75" customHeight="1"/>
    <row r="881" s="18" customFormat="1" ht="15.75" customHeight="1"/>
    <row r="882" s="18" customFormat="1" ht="15.75" customHeight="1"/>
    <row r="883" s="18" customFormat="1" ht="15.75" customHeight="1"/>
    <row r="884" s="18" customFormat="1" ht="15.75" customHeight="1"/>
    <row r="885" s="18" customFormat="1" ht="15.75" customHeight="1"/>
    <row r="886" s="18" customFormat="1" ht="15.75" customHeight="1"/>
    <row r="887" s="18" customFormat="1" ht="15.75" customHeight="1"/>
    <row r="888" s="18" customFormat="1" ht="15.75" customHeight="1"/>
    <row r="889" s="18" customFormat="1" ht="15.75" customHeight="1"/>
    <row r="890" s="18" customFormat="1" ht="15.75" customHeight="1"/>
    <row r="891" s="18" customFormat="1" ht="15.75" customHeight="1"/>
    <row r="892" s="18" customFormat="1" ht="15.75" customHeight="1"/>
    <row r="893" s="18" customFormat="1" ht="15.75" customHeight="1"/>
    <row r="894" s="18" customFormat="1" ht="15.75" customHeight="1"/>
    <row r="895" s="18" customFormat="1" ht="15.75" customHeight="1"/>
    <row r="896" s="18" customFormat="1" ht="15.75" customHeight="1"/>
    <row r="897" s="18" customFormat="1" ht="15.75" customHeight="1"/>
    <row r="898" s="18" customFormat="1" ht="15.75" customHeight="1"/>
    <row r="899" s="18" customFormat="1" ht="15.75" customHeight="1"/>
    <row r="900" s="18" customFormat="1" ht="15.75" customHeight="1"/>
    <row r="901" s="18" customFormat="1" ht="15.75" customHeight="1"/>
    <row r="902" s="18" customFormat="1" ht="15.75" customHeight="1"/>
    <row r="903" s="18" customFormat="1" ht="15.75" customHeight="1"/>
    <row r="904" s="18" customFormat="1" ht="15.75" customHeight="1"/>
    <row r="905" s="18" customFormat="1" ht="15.75" customHeight="1"/>
    <row r="906" s="18" customFormat="1" ht="15.75" customHeight="1"/>
    <row r="907" s="18" customFormat="1" ht="15.75" customHeight="1"/>
    <row r="908" s="18" customFormat="1" ht="15.75" customHeight="1"/>
    <row r="909" s="18" customFormat="1" ht="15.75" customHeight="1"/>
    <row r="910" s="18" customFormat="1" ht="15.75" customHeight="1"/>
    <row r="911" s="18" customFormat="1" ht="15.75" customHeight="1"/>
    <row r="912" s="18" customFormat="1" ht="15.75" customHeight="1"/>
    <row r="913" s="18" customFormat="1" ht="15.75" customHeight="1"/>
    <row r="914" s="18" customFormat="1" ht="15.75" customHeight="1"/>
    <row r="915" s="18" customFormat="1" ht="15.75" customHeight="1"/>
    <row r="916" s="18" customFormat="1" ht="15.75" customHeight="1"/>
    <row r="917" s="18" customFormat="1" ht="15.75" customHeight="1"/>
    <row r="918" s="18" customFormat="1" ht="15.75" customHeight="1"/>
    <row r="919" s="18" customFormat="1" ht="15.75" customHeight="1"/>
    <row r="920" s="18" customFormat="1" ht="15.75" customHeight="1"/>
    <row r="921" s="18" customFormat="1" ht="15.75" customHeight="1"/>
    <row r="922" s="18" customFormat="1" ht="15.75" customHeight="1"/>
    <row r="923" s="18" customFormat="1" ht="15.75" customHeight="1"/>
    <row r="924" s="18" customFormat="1" ht="15.75" customHeight="1"/>
    <row r="925" s="18" customFormat="1" ht="15.75" customHeight="1"/>
    <row r="926" s="18" customFormat="1" ht="15.75" customHeight="1"/>
    <row r="927" s="18" customFormat="1" ht="15.75" customHeight="1"/>
    <row r="928" s="18" customFormat="1" ht="15.75" customHeight="1"/>
    <row r="929" s="18" customFormat="1" ht="15.75" customHeight="1"/>
    <row r="930" s="18" customFormat="1" ht="15.75" customHeight="1"/>
    <row r="931" s="18" customFormat="1" ht="15.75" customHeight="1"/>
    <row r="932" s="18" customFormat="1" ht="15.75" customHeight="1"/>
    <row r="933" s="18" customFormat="1" ht="15.75" customHeight="1"/>
    <row r="934" s="18" customFormat="1" ht="15.75" customHeight="1"/>
    <row r="935" s="18" customFormat="1" ht="15.75" customHeight="1"/>
    <row r="936" s="18" customFormat="1" ht="15.75" customHeight="1"/>
    <row r="937" s="18" customFormat="1" ht="15.75" customHeight="1"/>
    <row r="938" s="18" customFormat="1" ht="15.75" customHeight="1"/>
    <row r="939" s="18" customFormat="1" ht="15.75" customHeight="1"/>
    <row r="940" s="18" customFormat="1" ht="15.75" customHeight="1"/>
    <row r="941" s="18" customFormat="1" ht="15.75" customHeight="1"/>
    <row r="942" s="18" customFormat="1" ht="15.75" customHeight="1"/>
    <row r="943" s="18" customFormat="1" ht="15.75" customHeight="1"/>
    <row r="944" s="18" customFormat="1" ht="15.75" customHeight="1"/>
    <row r="945" s="18" customFormat="1" ht="15.75" customHeight="1"/>
    <row r="946" s="18" customFormat="1" ht="15.75" customHeight="1"/>
    <row r="947" s="18" customFormat="1" ht="15.75" customHeight="1"/>
    <row r="948" s="18" customFormat="1" ht="15.75" customHeight="1"/>
    <row r="949" s="18" customFormat="1" ht="15.75" customHeight="1"/>
    <row r="950" s="18" customFormat="1" ht="15.75" customHeight="1"/>
    <row r="951" s="18" customFormat="1" ht="15.75" customHeight="1"/>
    <row r="952" s="18" customFormat="1" ht="15.75" customHeight="1"/>
    <row r="953" s="18" customFormat="1" ht="15.75" customHeight="1"/>
    <row r="954" s="18" customFormat="1" ht="15.75" customHeight="1"/>
    <row r="955" s="18" customFormat="1" ht="15.75" customHeight="1"/>
    <row r="956" s="18" customFormat="1" ht="15.75" customHeight="1"/>
    <row r="957" s="18" customFormat="1" ht="15.75" customHeight="1"/>
    <row r="958" s="18" customFormat="1" ht="15.75" customHeight="1"/>
    <row r="959" s="18" customFormat="1" ht="15.75" customHeight="1"/>
    <row r="960" s="18" customFormat="1" ht="15.75" customHeight="1"/>
    <row r="961" s="18" customFormat="1" ht="15.75" customHeight="1"/>
    <row r="962" s="18" customFormat="1" ht="15.75" customHeight="1"/>
    <row r="963" s="18" customFormat="1" ht="15.75" customHeight="1"/>
    <row r="964" s="18" customFormat="1" ht="15.75" customHeight="1"/>
    <row r="965" s="18" customFormat="1" ht="15.75" customHeight="1"/>
    <row r="966" s="18" customFormat="1" ht="15.75" customHeight="1"/>
    <row r="967" s="18" customFormat="1" ht="15.75" customHeight="1"/>
    <row r="968" s="18" customFormat="1" ht="15.75" customHeight="1"/>
    <row r="969" s="18" customFormat="1" ht="15.75" customHeight="1"/>
    <row r="970" s="18" customFormat="1" ht="15.75" customHeight="1"/>
    <row r="971" s="18" customFormat="1" ht="15.75" customHeight="1"/>
    <row r="972" s="18" customFormat="1" ht="15.75" customHeight="1"/>
    <row r="973" s="18" customFormat="1" ht="15.75" customHeight="1"/>
    <row r="974" s="18" customFormat="1" ht="15.75" customHeight="1"/>
    <row r="975" s="18" customFormat="1" ht="15.75" customHeight="1"/>
    <row r="976" s="18" customFormat="1" ht="15.75" customHeight="1"/>
    <row r="977" s="18" customFormat="1" ht="15.75" customHeight="1"/>
    <row r="978" s="18" customFormat="1" ht="15.75" customHeight="1"/>
    <row r="979" s="18" customFormat="1" ht="15.75" customHeight="1"/>
    <row r="980" s="18" customFormat="1" ht="15.75" customHeight="1"/>
    <row r="981" s="18" customFormat="1" ht="15.75" customHeight="1"/>
    <row r="982" s="18" customFormat="1" ht="15.75" customHeight="1"/>
    <row r="983" s="18" customFormat="1" ht="15.75" customHeight="1"/>
    <row r="984" s="18" customFormat="1" ht="15.75" customHeight="1"/>
    <row r="985" s="18" customFormat="1" ht="15.75" customHeight="1"/>
    <row r="986" s="18" customFormat="1" ht="15.75" customHeight="1"/>
    <row r="987" s="18" customFormat="1" ht="15.75" customHeight="1"/>
    <row r="988" s="18" customFormat="1" ht="15.75" customHeight="1"/>
    <row r="989" s="18" customFormat="1" ht="15.75" customHeight="1"/>
    <row r="990" s="18" customFormat="1" ht="15.75" customHeight="1"/>
    <row r="991" s="18" customFormat="1" ht="15.75" customHeight="1"/>
    <row r="992" s="18" customFormat="1" ht="15.75" customHeight="1"/>
    <row r="993" s="18" customFormat="1" ht="15.75" customHeight="1"/>
    <row r="994" s="18" customFormat="1" ht="15.75" customHeight="1"/>
    <row r="995" s="18" customFormat="1" ht="15.75" customHeight="1"/>
    <row r="996" s="18" customFormat="1" ht="15.75" customHeight="1"/>
    <row r="997" s="18" customFormat="1" ht="15.75" customHeight="1"/>
    <row r="998" s="18" customFormat="1" ht="15.75" customHeight="1"/>
    <row r="999" s="18" customFormat="1" ht="15.75" customHeight="1"/>
    <row r="1000" s="18" customFormat="1" ht="15.75" customHeight="1"/>
    <row r="1001" s="18" customFormat="1" ht="15.75" customHeight="1"/>
  </sheetData>
  <mergeCells count="51">
    <mergeCell ref="B30:C30"/>
    <mergeCell ref="A31:C31"/>
    <mergeCell ref="A44:C44"/>
    <mergeCell ref="A34:O35"/>
    <mergeCell ref="B25:C25"/>
    <mergeCell ref="B26:C26"/>
    <mergeCell ref="B27:C27"/>
    <mergeCell ref="B28:C28"/>
    <mergeCell ref="B29:C29"/>
    <mergeCell ref="B20:C20"/>
    <mergeCell ref="B21:C21"/>
    <mergeCell ref="B22:C22"/>
    <mergeCell ref="B23:C23"/>
    <mergeCell ref="B24:C24"/>
    <mergeCell ref="B7:C7"/>
    <mergeCell ref="B13:C13"/>
    <mergeCell ref="B14:C14"/>
    <mergeCell ref="B8:C8"/>
    <mergeCell ref="B18:C18"/>
    <mergeCell ref="A59:O59"/>
    <mergeCell ref="A53:O53"/>
    <mergeCell ref="A9:O9"/>
    <mergeCell ref="A10:O11"/>
    <mergeCell ref="A46:O46"/>
    <mergeCell ref="A33:O33"/>
    <mergeCell ref="B12:C12"/>
    <mergeCell ref="B15:C15"/>
    <mergeCell ref="B16:C16"/>
    <mergeCell ref="B17:C17"/>
    <mergeCell ref="A54:O55"/>
    <mergeCell ref="B49:C49"/>
    <mergeCell ref="B50:C50"/>
    <mergeCell ref="B52:C52"/>
    <mergeCell ref="B51:C51"/>
    <mergeCell ref="B19:C19"/>
    <mergeCell ref="A1:O2"/>
    <mergeCell ref="A3:C4"/>
    <mergeCell ref="P44:Q46"/>
    <mergeCell ref="P56:Q58"/>
    <mergeCell ref="P31:Q33"/>
    <mergeCell ref="B37:C37"/>
    <mergeCell ref="B36:C36"/>
    <mergeCell ref="B38:C38"/>
    <mergeCell ref="B39:C39"/>
    <mergeCell ref="B40:C40"/>
    <mergeCell ref="B41:C41"/>
    <mergeCell ref="B42:C42"/>
    <mergeCell ref="B43:C43"/>
    <mergeCell ref="A47:O48"/>
    <mergeCell ref="B5:C5"/>
    <mergeCell ref="B6:C6"/>
  </mergeCells>
  <pageMargins left="0.511811024" right="0.511811024" top="0.78740157499999996" bottom="0.78740157499999996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EF2CB"/>
  </sheetPr>
  <dimension ref="A1:P994"/>
  <sheetViews>
    <sheetView showGridLines="0" zoomScale="130" zoomScaleNormal="130" workbookViewId="0">
      <selection activeCell="E19" sqref="E19"/>
    </sheetView>
  </sheetViews>
  <sheetFormatPr defaultColWidth="14.42578125" defaultRowHeight="15" customHeight="1"/>
  <cols>
    <col min="1" max="1" width="3.42578125" style="18" customWidth="1"/>
    <col min="2" max="15" width="14.42578125" style="18" customWidth="1"/>
    <col min="16" max="31" width="8.85546875" style="18" customWidth="1"/>
    <col min="32" max="16384" width="14.42578125" style="18"/>
  </cols>
  <sheetData>
    <row r="1" spans="1:16" ht="30" customHeight="1">
      <c r="A1" s="166" t="s">
        <v>61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8"/>
      <c r="P1" s="2"/>
    </row>
    <row r="2" spans="1:16" ht="30" customHeight="1">
      <c r="A2" s="211"/>
      <c r="B2" s="212"/>
      <c r="C2" s="212"/>
      <c r="D2" s="212"/>
      <c r="E2" s="212"/>
      <c r="F2" s="212"/>
      <c r="G2" s="212"/>
      <c r="H2" s="212"/>
      <c r="I2" s="212"/>
      <c r="J2" s="212"/>
      <c r="K2" s="170"/>
      <c r="L2" s="170"/>
      <c r="M2" s="170"/>
      <c r="N2" s="170"/>
      <c r="O2" s="171"/>
      <c r="P2" s="2"/>
    </row>
    <row r="3" spans="1:16" ht="33" customHeight="1">
      <c r="A3" s="64"/>
      <c r="B3" s="224" t="s">
        <v>62</v>
      </c>
      <c r="C3" s="224"/>
      <c r="D3" s="224"/>
      <c r="E3" s="72"/>
      <c r="F3" s="73"/>
      <c r="G3" s="215" t="s">
        <v>63</v>
      </c>
      <c r="H3" s="215"/>
      <c r="I3" s="215"/>
      <c r="J3" s="216"/>
      <c r="K3" s="74"/>
      <c r="L3" s="2"/>
      <c r="M3" s="2"/>
      <c r="N3" s="2"/>
      <c r="O3" s="75"/>
      <c r="P3" s="2"/>
    </row>
    <row r="4" spans="1:16" ht="16.5" customHeight="1">
      <c r="A4" s="76"/>
      <c r="B4" s="220" t="s">
        <v>64</v>
      </c>
      <c r="C4" s="221"/>
      <c r="D4" s="77">
        <v>150</v>
      </c>
      <c r="E4" s="78"/>
      <c r="F4" s="2"/>
      <c r="G4" s="2"/>
      <c r="H4" s="2"/>
      <c r="I4" s="2"/>
      <c r="J4" s="2"/>
      <c r="K4" s="2"/>
      <c r="L4" s="2"/>
      <c r="M4" s="2"/>
      <c r="N4" s="2"/>
      <c r="O4" s="75"/>
      <c r="P4" s="2"/>
    </row>
    <row r="5" spans="1:16" ht="16.5" customHeight="1">
      <c r="A5" s="79"/>
      <c r="B5" s="218" t="s">
        <v>65</v>
      </c>
      <c r="C5" s="219"/>
      <c r="D5" s="80"/>
      <c r="E5" s="78"/>
      <c r="F5" s="2"/>
      <c r="G5" s="2"/>
      <c r="H5" s="2"/>
      <c r="I5" s="2"/>
      <c r="J5" s="2"/>
      <c r="K5" s="2"/>
      <c r="L5" s="2"/>
      <c r="M5" s="2"/>
      <c r="N5" s="2"/>
      <c r="O5" s="75"/>
      <c r="P5" s="2"/>
    </row>
    <row r="6" spans="1:16" ht="16.5" customHeight="1">
      <c r="A6" s="81"/>
      <c r="B6" s="222" t="s">
        <v>66</v>
      </c>
      <c r="C6" s="223"/>
      <c r="D6" s="82">
        <f>D4-D5</f>
        <v>150</v>
      </c>
      <c r="E6" s="78"/>
      <c r="F6" s="2"/>
      <c r="G6" s="2"/>
      <c r="H6" s="2"/>
      <c r="I6" s="2"/>
      <c r="J6" s="2"/>
      <c r="K6" s="2"/>
      <c r="L6" s="2"/>
      <c r="M6" s="2"/>
      <c r="N6" s="2"/>
      <c r="O6" s="75"/>
      <c r="P6" s="2"/>
    </row>
    <row r="7" spans="1:16" ht="16.5" customHeight="1">
      <c r="A7" s="65"/>
      <c r="B7" s="83"/>
      <c r="C7" s="84"/>
      <c r="D7" s="85"/>
      <c r="E7" s="78"/>
      <c r="F7" s="2"/>
      <c r="G7" s="2"/>
      <c r="H7" s="2"/>
      <c r="I7" s="2"/>
      <c r="J7" s="2"/>
      <c r="K7" s="2"/>
      <c r="L7" s="2"/>
      <c r="M7" s="2"/>
      <c r="N7" s="2"/>
      <c r="O7" s="75"/>
      <c r="P7" s="2"/>
    </row>
    <row r="8" spans="1:16" ht="16.5" customHeight="1">
      <c r="A8" s="86"/>
      <c r="B8" s="217" t="s">
        <v>67</v>
      </c>
      <c r="C8" s="217"/>
      <c r="D8" s="87" t="s">
        <v>68</v>
      </c>
      <c r="E8" s="78"/>
      <c r="F8" s="2"/>
      <c r="G8" s="2"/>
      <c r="H8" s="2"/>
      <c r="I8" s="2"/>
      <c r="J8" s="2"/>
      <c r="K8" s="2"/>
      <c r="L8" s="2"/>
      <c r="M8" s="2"/>
      <c r="N8" s="2"/>
      <c r="O8" s="75"/>
      <c r="P8" s="2"/>
    </row>
    <row r="9" spans="1:16" ht="16.5" customHeight="1">
      <c r="A9" s="65"/>
      <c r="B9" s="213" t="s">
        <v>39</v>
      </c>
      <c r="C9" s="213"/>
      <c r="D9" s="88">
        <v>0.5</v>
      </c>
      <c r="E9" s="2"/>
      <c r="F9" s="2"/>
      <c r="G9" s="2"/>
      <c r="H9" s="2"/>
      <c r="I9" s="2"/>
      <c r="J9" s="2"/>
      <c r="K9" s="2"/>
      <c r="L9" s="2"/>
      <c r="M9" s="2"/>
      <c r="N9" s="2"/>
      <c r="O9" s="75"/>
      <c r="P9" s="2"/>
    </row>
    <row r="10" spans="1:16" ht="16.5" customHeight="1">
      <c r="A10" s="79"/>
      <c r="B10" s="214" t="s">
        <v>69</v>
      </c>
      <c r="C10" s="214"/>
      <c r="D10" s="89">
        <v>0.15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75"/>
      <c r="P10" s="2"/>
    </row>
    <row r="11" spans="1:16" ht="16.5" customHeight="1">
      <c r="A11" s="65"/>
      <c r="B11" s="213" t="s">
        <v>70</v>
      </c>
      <c r="C11" s="213"/>
      <c r="D11" s="88">
        <v>0.1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75"/>
      <c r="P11" s="2"/>
    </row>
    <row r="12" spans="1:16" ht="16.5" customHeight="1">
      <c r="A12" s="79"/>
      <c r="B12" s="214" t="s">
        <v>71</v>
      </c>
      <c r="C12" s="214"/>
      <c r="D12" s="89">
        <v>0.1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75"/>
      <c r="P12" s="2"/>
    </row>
    <row r="13" spans="1:16" ht="16.5" customHeight="1">
      <c r="A13" s="65"/>
      <c r="B13" s="213" t="s">
        <v>72</v>
      </c>
      <c r="C13" s="213"/>
      <c r="D13" s="88">
        <v>0.1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75"/>
      <c r="P13" s="2"/>
    </row>
    <row r="14" spans="1:16" ht="16.5" customHeight="1">
      <c r="A14" s="79"/>
      <c r="B14" s="214" t="s">
        <v>73</v>
      </c>
      <c r="C14" s="214"/>
      <c r="D14" s="89">
        <v>0.05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75"/>
      <c r="P14" s="2"/>
    </row>
    <row r="15" spans="1:16" ht="16.5" customHeight="1">
      <c r="A15" s="90"/>
      <c r="B15" s="91"/>
      <c r="C15" s="92"/>
      <c r="D15" s="93">
        <f>SUM(D9:D14)</f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75"/>
      <c r="P15" s="2"/>
    </row>
    <row r="16" spans="1:16" ht="16.5" customHeight="1">
      <c r="A16" s="94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6"/>
      <c r="P16" s="2"/>
    </row>
    <row r="17" spans="1:16" ht="16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6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6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6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6" ht="15.75" customHeight="1"/>
    <row r="23" spans="1:16" ht="15.75" customHeight="1"/>
    <row r="24" spans="1:16" ht="15.75" customHeight="1"/>
    <row r="25" spans="1:16" ht="15.75" customHeight="1"/>
    <row r="26" spans="1:16" ht="15.75" customHeight="1"/>
    <row r="27" spans="1:16" ht="15.75" customHeight="1"/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s="18" customFormat="1" ht="15.75" customHeight="1"/>
    <row r="34" s="18" customFormat="1" ht="15.75" customHeight="1"/>
    <row r="35" s="18" customFormat="1" ht="15.75" customHeight="1"/>
    <row r="36" s="18" customFormat="1" ht="15.75" customHeight="1"/>
    <row r="37" s="18" customFormat="1" ht="15.75" customHeight="1"/>
    <row r="38" s="18" customFormat="1" ht="15.75" customHeight="1"/>
    <row r="39" s="18" customFormat="1" ht="15.75" customHeight="1"/>
    <row r="40" s="18" customFormat="1" ht="15.75" customHeight="1"/>
    <row r="41" s="18" customFormat="1" ht="15.75" customHeight="1"/>
    <row r="42" s="18" customFormat="1" ht="15.75" customHeight="1"/>
    <row r="43" s="18" customFormat="1" ht="15.75" customHeight="1"/>
    <row r="44" s="18" customFormat="1" ht="15.75" customHeight="1"/>
    <row r="45" s="18" customFormat="1" ht="15.75" customHeight="1"/>
    <row r="46" s="18" customFormat="1" ht="15.75" customHeight="1"/>
    <row r="47" s="18" customFormat="1" ht="15.75" customHeight="1"/>
    <row r="48" s="18" customFormat="1" ht="15.75" customHeight="1"/>
    <row r="49" s="18" customFormat="1" ht="15.75" customHeight="1"/>
    <row r="50" s="18" customFormat="1" ht="15.75" customHeight="1"/>
    <row r="51" s="18" customFormat="1" ht="15.75" customHeight="1"/>
    <row r="52" s="18" customFormat="1" ht="15.75" customHeight="1"/>
    <row r="53" s="18" customFormat="1" ht="15.75" customHeight="1"/>
    <row r="54" s="18" customFormat="1" ht="15.75" customHeight="1"/>
    <row r="55" s="18" customFormat="1" ht="15.75" customHeight="1"/>
    <row r="56" s="18" customFormat="1" ht="15.75" customHeight="1"/>
    <row r="57" s="18" customFormat="1" ht="15.75" customHeight="1"/>
    <row r="58" s="18" customFormat="1" ht="15.75" customHeight="1"/>
    <row r="59" s="18" customFormat="1" ht="15.75" customHeight="1"/>
    <row r="60" s="18" customFormat="1" ht="15.75" customHeight="1"/>
    <row r="61" s="18" customFormat="1" ht="15.75" customHeight="1"/>
    <row r="62" s="18" customFormat="1" ht="15.75" customHeight="1"/>
    <row r="63" s="18" customFormat="1" ht="15.75" customHeight="1"/>
    <row r="64" s="18" customFormat="1" ht="15.75" customHeight="1"/>
    <row r="65" s="18" customFormat="1" ht="15.75" customHeight="1"/>
    <row r="66" s="18" customFormat="1" ht="15.75" customHeight="1"/>
    <row r="67" s="18" customFormat="1" ht="15.75" customHeight="1"/>
    <row r="68" s="18" customFormat="1" ht="15.75" customHeight="1"/>
    <row r="69" s="18" customFormat="1" ht="15.75" customHeight="1"/>
    <row r="70" s="18" customFormat="1" ht="15.75" customHeight="1"/>
    <row r="71" s="18" customFormat="1" ht="15.75" customHeight="1"/>
    <row r="72" s="18" customFormat="1" ht="15.75" customHeight="1"/>
    <row r="73" s="18" customFormat="1" ht="15.75" customHeight="1"/>
    <row r="74" s="18" customFormat="1" ht="15.75" customHeight="1"/>
    <row r="75" s="18" customFormat="1" ht="15.75" customHeight="1"/>
    <row r="76" s="18" customFormat="1" ht="15.75" customHeight="1"/>
    <row r="77" s="18" customFormat="1" ht="15.75" customHeight="1"/>
    <row r="78" s="18" customFormat="1" ht="15.75" customHeight="1"/>
    <row r="79" s="18" customFormat="1" ht="15.75" customHeight="1"/>
    <row r="80" s="18" customFormat="1" ht="15.75" customHeight="1"/>
    <row r="81" s="18" customFormat="1" ht="15.75" customHeight="1"/>
    <row r="82" s="18" customFormat="1" ht="15.75" customHeight="1"/>
    <row r="83" s="18" customFormat="1" ht="15.75" customHeight="1"/>
    <row r="84" s="18" customFormat="1" ht="15.75" customHeight="1"/>
    <row r="85" s="18" customFormat="1" ht="15.75" customHeight="1"/>
    <row r="86" s="18" customFormat="1" ht="15.75" customHeight="1"/>
    <row r="87" s="18" customFormat="1" ht="15.75" customHeight="1"/>
    <row r="88" s="18" customFormat="1" ht="15.75" customHeight="1"/>
    <row r="89" s="18" customFormat="1" ht="15.75" customHeight="1"/>
    <row r="90" s="18" customFormat="1" ht="15.75" customHeight="1"/>
    <row r="91" s="18" customFormat="1" ht="15.75" customHeight="1"/>
    <row r="92" s="18" customFormat="1" ht="15.75" customHeight="1"/>
    <row r="93" s="18" customFormat="1" ht="15.75" customHeight="1"/>
    <row r="94" s="18" customFormat="1" ht="15.75" customHeight="1"/>
    <row r="95" s="18" customFormat="1" ht="15.75" customHeight="1"/>
    <row r="96" s="18" customFormat="1" ht="15.75" customHeight="1"/>
    <row r="97" s="18" customFormat="1" ht="15.75" customHeight="1"/>
    <row r="98" s="18" customFormat="1" ht="15.75" customHeight="1"/>
    <row r="99" s="18" customFormat="1" ht="15.75" customHeight="1"/>
    <row r="100" s="18" customFormat="1" ht="15.75" customHeight="1"/>
    <row r="101" s="18" customFormat="1" ht="15.75" customHeight="1"/>
    <row r="102" s="18" customFormat="1" ht="15.75" customHeight="1"/>
    <row r="103" s="18" customFormat="1" ht="15.75" customHeight="1"/>
    <row r="104" s="18" customFormat="1" ht="15.75" customHeight="1"/>
    <row r="105" s="18" customFormat="1" ht="15.75" customHeight="1"/>
    <row r="106" s="18" customFormat="1" ht="15.75" customHeight="1"/>
    <row r="107" s="18" customFormat="1" ht="15.75" customHeight="1"/>
    <row r="108" s="18" customFormat="1" ht="15.75" customHeight="1"/>
    <row r="109" s="18" customFormat="1" ht="15.75" customHeight="1"/>
    <row r="110" s="18" customFormat="1" ht="15.75" customHeight="1"/>
    <row r="111" s="18" customFormat="1" ht="15.75" customHeight="1"/>
    <row r="112" s="18" customFormat="1" ht="15.75" customHeight="1"/>
    <row r="113" s="18" customFormat="1" ht="15.75" customHeight="1"/>
    <row r="114" s="18" customFormat="1" ht="15.75" customHeight="1"/>
    <row r="115" s="18" customFormat="1" ht="15.75" customHeight="1"/>
    <row r="116" s="18" customFormat="1" ht="15.75" customHeight="1"/>
    <row r="117" s="18" customFormat="1" ht="15.75" customHeight="1"/>
    <row r="118" s="18" customFormat="1" ht="15.75" customHeight="1"/>
    <row r="119" s="18" customFormat="1" ht="15.75" customHeight="1"/>
    <row r="120" s="18" customFormat="1" ht="15.75" customHeight="1"/>
    <row r="121" s="18" customFormat="1" ht="15.75" customHeight="1"/>
    <row r="122" s="18" customFormat="1" ht="15.75" customHeight="1"/>
    <row r="123" s="18" customFormat="1" ht="15.75" customHeight="1"/>
    <row r="124" s="18" customFormat="1" ht="15.75" customHeight="1"/>
    <row r="125" s="18" customFormat="1" ht="15.75" customHeight="1"/>
    <row r="126" s="18" customFormat="1" ht="15.75" customHeight="1"/>
    <row r="127" s="18" customFormat="1" ht="15.75" customHeight="1"/>
    <row r="128" s="18" customFormat="1" ht="15.75" customHeight="1"/>
    <row r="129" s="18" customFormat="1" ht="15.75" customHeight="1"/>
    <row r="130" s="18" customFormat="1" ht="15.75" customHeight="1"/>
    <row r="131" s="18" customFormat="1" ht="15.75" customHeight="1"/>
    <row r="132" s="18" customFormat="1" ht="15.75" customHeight="1"/>
    <row r="133" s="18" customFormat="1" ht="15.75" customHeight="1"/>
    <row r="134" s="18" customFormat="1" ht="15.75" customHeight="1"/>
    <row r="135" s="18" customFormat="1" ht="15.75" customHeight="1"/>
    <row r="136" s="18" customFormat="1" ht="15.75" customHeight="1"/>
    <row r="137" s="18" customFormat="1" ht="15.75" customHeight="1"/>
    <row r="138" s="18" customFormat="1" ht="15.75" customHeight="1"/>
    <row r="139" s="18" customFormat="1" ht="15.75" customHeight="1"/>
    <row r="140" s="18" customFormat="1" ht="15.75" customHeight="1"/>
    <row r="141" s="18" customFormat="1" ht="15.75" customHeight="1"/>
    <row r="142" s="18" customFormat="1" ht="15.75" customHeight="1"/>
    <row r="143" s="18" customFormat="1" ht="15.75" customHeight="1"/>
    <row r="144" s="18" customFormat="1" ht="15.75" customHeight="1"/>
    <row r="145" s="18" customFormat="1" ht="15.75" customHeight="1"/>
    <row r="146" s="18" customFormat="1" ht="15.75" customHeight="1"/>
    <row r="147" s="18" customFormat="1" ht="15.75" customHeight="1"/>
    <row r="148" s="18" customFormat="1" ht="15.75" customHeight="1"/>
    <row r="149" s="18" customFormat="1" ht="15.75" customHeight="1"/>
    <row r="150" s="18" customFormat="1" ht="15.75" customHeight="1"/>
    <row r="151" s="18" customFormat="1" ht="15.75" customHeight="1"/>
    <row r="152" s="18" customFormat="1" ht="15.75" customHeight="1"/>
    <row r="153" s="18" customFormat="1" ht="15.75" customHeight="1"/>
    <row r="154" s="18" customFormat="1" ht="15.75" customHeight="1"/>
    <row r="155" s="18" customFormat="1" ht="15.75" customHeight="1"/>
    <row r="156" s="18" customFormat="1" ht="15.75" customHeight="1"/>
    <row r="157" s="18" customFormat="1" ht="15.75" customHeight="1"/>
    <row r="158" s="18" customFormat="1" ht="15.75" customHeight="1"/>
    <row r="159" s="18" customFormat="1" ht="15.75" customHeight="1"/>
    <row r="160" s="18" customFormat="1" ht="15.75" customHeight="1"/>
    <row r="161" s="18" customFormat="1" ht="15.75" customHeight="1"/>
    <row r="162" s="18" customFormat="1" ht="15.75" customHeight="1"/>
    <row r="163" s="18" customFormat="1" ht="15.75" customHeight="1"/>
    <row r="164" s="18" customFormat="1" ht="15.75" customHeight="1"/>
    <row r="165" s="18" customFormat="1" ht="15.75" customHeight="1"/>
    <row r="166" s="18" customFormat="1" ht="15.75" customHeight="1"/>
    <row r="167" s="18" customFormat="1" ht="15.75" customHeight="1"/>
    <row r="168" s="18" customFormat="1" ht="15.75" customHeight="1"/>
    <row r="169" s="18" customFormat="1" ht="15.75" customHeight="1"/>
    <row r="170" s="18" customFormat="1" ht="15.75" customHeight="1"/>
    <row r="171" s="18" customFormat="1" ht="15.75" customHeight="1"/>
    <row r="172" s="18" customFormat="1" ht="15.75" customHeight="1"/>
    <row r="173" s="18" customFormat="1" ht="15.75" customHeight="1"/>
    <row r="174" s="18" customFormat="1" ht="15.75" customHeight="1"/>
    <row r="175" s="18" customFormat="1" ht="15.75" customHeight="1"/>
    <row r="176" s="18" customFormat="1" ht="15.75" customHeight="1"/>
    <row r="177" s="18" customFormat="1" ht="15.75" customHeight="1"/>
    <row r="178" s="18" customFormat="1" ht="15.75" customHeight="1"/>
    <row r="179" s="18" customFormat="1" ht="15.75" customHeight="1"/>
    <row r="180" s="18" customFormat="1" ht="15.75" customHeight="1"/>
    <row r="181" s="18" customFormat="1" ht="15.75" customHeight="1"/>
    <row r="182" s="18" customFormat="1" ht="15.75" customHeight="1"/>
    <row r="183" s="18" customFormat="1" ht="15.75" customHeight="1"/>
    <row r="184" s="18" customFormat="1" ht="15.75" customHeight="1"/>
    <row r="185" s="18" customFormat="1" ht="15.75" customHeight="1"/>
    <row r="186" s="18" customFormat="1" ht="15.75" customHeight="1"/>
    <row r="187" s="18" customFormat="1" ht="15.75" customHeight="1"/>
    <row r="188" s="18" customFormat="1" ht="15.75" customHeight="1"/>
    <row r="189" s="18" customFormat="1" ht="15.75" customHeight="1"/>
    <row r="190" s="18" customFormat="1" ht="15.75" customHeight="1"/>
    <row r="191" s="18" customFormat="1" ht="15.75" customHeight="1"/>
    <row r="192" s="18" customFormat="1" ht="15.75" customHeight="1"/>
    <row r="193" s="18" customFormat="1" ht="15.75" customHeight="1"/>
    <row r="194" s="18" customFormat="1" ht="15.75" customHeight="1"/>
    <row r="195" s="18" customFormat="1" ht="15.75" customHeight="1"/>
    <row r="196" s="18" customFormat="1" ht="15.75" customHeight="1"/>
    <row r="197" s="18" customFormat="1" ht="15.75" customHeight="1"/>
    <row r="198" s="18" customFormat="1" ht="15.75" customHeight="1"/>
    <row r="199" s="18" customFormat="1" ht="15.75" customHeight="1"/>
    <row r="200" s="18" customFormat="1" ht="15.75" customHeight="1"/>
    <row r="201" s="18" customFormat="1" ht="15.75" customHeight="1"/>
    <row r="202" s="18" customFormat="1" ht="15.75" customHeight="1"/>
    <row r="203" s="18" customFormat="1" ht="15.75" customHeight="1"/>
    <row r="204" s="18" customFormat="1" ht="15.75" customHeight="1"/>
    <row r="205" s="18" customFormat="1" ht="15.75" customHeight="1"/>
    <row r="206" s="18" customFormat="1" ht="15.75" customHeight="1"/>
    <row r="207" s="18" customFormat="1" ht="15.75" customHeight="1"/>
    <row r="208" s="18" customFormat="1" ht="15.75" customHeight="1"/>
    <row r="209" s="18" customFormat="1" ht="15.75" customHeight="1"/>
    <row r="210" s="18" customFormat="1" ht="15.75" customHeight="1"/>
    <row r="211" s="18" customFormat="1" ht="15.75" customHeight="1"/>
    <row r="212" s="18" customFormat="1" ht="15.75" customHeight="1"/>
    <row r="213" s="18" customFormat="1" ht="15.75" customHeight="1"/>
    <row r="214" s="18" customFormat="1" ht="15.75" customHeight="1"/>
    <row r="215" s="18" customFormat="1" ht="15.75" customHeight="1"/>
    <row r="216" s="18" customFormat="1" ht="15.75" customHeight="1"/>
    <row r="217" s="18" customFormat="1" ht="15.75" customHeight="1"/>
    <row r="218" s="18" customFormat="1" ht="15.75" customHeight="1"/>
    <row r="219" s="18" customFormat="1" ht="15.75" customHeight="1"/>
    <row r="220" s="18" customFormat="1" ht="15.75" customHeight="1"/>
    <row r="221" s="18" customFormat="1" ht="15.75" customHeight="1"/>
    <row r="222" s="18" customFormat="1" ht="15.75" customHeight="1"/>
    <row r="223" s="18" customFormat="1" ht="15.75" customHeight="1"/>
    <row r="224" s="18" customFormat="1" ht="15.75" customHeight="1"/>
    <row r="225" s="18" customFormat="1" ht="15.75" customHeight="1"/>
    <row r="226" s="18" customFormat="1" ht="15.75" customHeight="1"/>
    <row r="227" s="18" customFormat="1" ht="15.75" customHeight="1"/>
    <row r="228" s="18" customFormat="1" ht="15.75" customHeight="1"/>
    <row r="229" s="18" customFormat="1" ht="15.75" customHeight="1"/>
    <row r="230" s="18" customFormat="1" ht="15.75" customHeight="1"/>
    <row r="231" s="18" customFormat="1" ht="15.75" customHeight="1"/>
    <row r="232" s="18" customFormat="1" ht="15.75" customHeight="1"/>
    <row r="233" s="18" customFormat="1" ht="15.75" customHeight="1"/>
    <row r="234" s="18" customFormat="1" ht="15.75" customHeight="1"/>
    <row r="235" s="18" customFormat="1" ht="15.75" customHeight="1"/>
    <row r="236" s="18" customFormat="1" ht="15.75" customHeight="1"/>
    <row r="237" s="18" customFormat="1" ht="15.75" customHeight="1"/>
    <row r="238" s="18" customFormat="1" ht="15.75" customHeight="1"/>
    <row r="239" s="18" customFormat="1" ht="15.75" customHeight="1"/>
    <row r="240" s="18" customFormat="1" ht="15.75" customHeight="1"/>
    <row r="241" s="18" customFormat="1" ht="15.75" customHeight="1"/>
    <row r="242" s="18" customFormat="1" ht="15.75" customHeight="1"/>
    <row r="243" s="18" customFormat="1" ht="15.75" customHeight="1"/>
    <row r="244" s="18" customFormat="1" ht="15.75" customHeight="1"/>
    <row r="245" s="18" customFormat="1" ht="15.75" customHeight="1"/>
    <row r="246" s="18" customFormat="1" ht="15.75" customHeight="1"/>
    <row r="247" s="18" customFormat="1" ht="15.75" customHeight="1"/>
    <row r="248" s="18" customFormat="1" ht="15.75" customHeight="1"/>
    <row r="249" s="18" customFormat="1" ht="15.75" customHeight="1"/>
    <row r="250" s="18" customFormat="1" ht="15.75" customHeight="1"/>
    <row r="251" s="18" customFormat="1" ht="15.75" customHeight="1"/>
    <row r="252" s="18" customFormat="1" ht="15.75" customHeight="1"/>
    <row r="253" s="18" customFormat="1" ht="15.75" customHeight="1"/>
    <row r="254" s="18" customFormat="1" ht="15.75" customHeight="1"/>
    <row r="255" s="18" customFormat="1" ht="15.75" customHeight="1"/>
    <row r="256" s="18" customFormat="1" ht="15.75" customHeight="1"/>
    <row r="257" s="18" customFormat="1" ht="15.75" customHeight="1"/>
    <row r="258" s="18" customFormat="1" ht="15.75" customHeight="1"/>
    <row r="259" s="18" customFormat="1" ht="15.75" customHeight="1"/>
    <row r="260" s="18" customFormat="1" ht="15.75" customHeight="1"/>
    <row r="261" s="18" customFormat="1" ht="15.75" customHeight="1"/>
    <row r="262" s="18" customFormat="1" ht="15.75" customHeight="1"/>
    <row r="263" s="18" customFormat="1" ht="15.75" customHeight="1"/>
    <row r="264" s="18" customFormat="1" ht="15.75" customHeight="1"/>
    <row r="265" s="18" customFormat="1" ht="15.75" customHeight="1"/>
    <row r="266" s="18" customFormat="1" ht="15.75" customHeight="1"/>
    <row r="267" s="18" customFormat="1" ht="15.75" customHeight="1"/>
    <row r="268" s="18" customFormat="1" ht="15.75" customHeight="1"/>
    <row r="269" s="18" customFormat="1" ht="15.75" customHeight="1"/>
    <row r="270" s="18" customFormat="1" ht="15.75" customHeight="1"/>
    <row r="271" s="18" customFormat="1" ht="15.75" customHeight="1"/>
    <row r="272" s="18" customFormat="1" ht="15.75" customHeight="1"/>
    <row r="273" s="18" customFormat="1" ht="15.75" customHeight="1"/>
    <row r="274" s="18" customFormat="1" ht="15.75" customHeight="1"/>
    <row r="275" s="18" customFormat="1" ht="15.75" customHeight="1"/>
    <row r="276" s="18" customFormat="1" ht="15.75" customHeight="1"/>
    <row r="277" s="18" customFormat="1" ht="15.75" customHeight="1"/>
    <row r="278" s="18" customFormat="1" ht="15.75" customHeight="1"/>
    <row r="279" s="18" customFormat="1" ht="15.75" customHeight="1"/>
    <row r="280" s="18" customFormat="1" ht="15.75" customHeight="1"/>
    <row r="281" s="18" customFormat="1" ht="15.75" customHeight="1"/>
    <row r="282" s="18" customFormat="1" ht="15.75" customHeight="1"/>
    <row r="283" s="18" customFormat="1" ht="15.75" customHeight="1"/>
    <row r="284" s="18" customFormat="1" ht="15.75" customHeight="1"/>
    <row r="285" s="18" customFormat="1" ht="15.75" customHeight="1"/>
    <row r="286" s="18" customFormat="1" ht="15.75" customHeight="1"/>
    <row r="287" s="18" customFormat="1" ht="15.75" customHeight="1"/>
    <row r="288" s="18" customFormat="1" ht="15.75" customHeight="1"/>
    <row r="289" s="18" customFormat="1" ht="15.75" customHeight="1"/>
    <row r="290" s="18" customFormat="1" ht="15.75" customHeight="1"/>
    <row r="291" s="18" customFormat="1" ht="15.75" customHeight="1"/>
    <row r="292" s="18" customFormat="1" ht="15.75" customHeight="1"/>
    <row r="293" s="18" customFormat="1" ht="15.75" customHeight="1"/>
    <row r="294" s="18" customFormat="1" ht="15.75" customHeight="1"/>
    <row r="295" s="18" customFormat="1" ht="15.75" customHeight="1"/>
    <row r="296" s="18" customFormat="1" ht="15.75" customHeight="1"/>
    <row r="297" s="18" customFormat="1" ht="15.75" customHeight="1"/>
    <row r="298" s="18" customFormat="1" ht="15.75" customHeight="1"/>
    <row r="299" s="18" customFormat="1" ht="15.75" customHeight="1"/>
    <row r="300" s="18" customFormat="1" ht="15.75" customHeight="1"/>
    <row r="301" s="18" customFormat="1" ht="15.75" customHeight="1"/>
    <row r="302" s="18" customFormat="1" ht="15.75" customHeight="1"/>
    <row r="303" s="18" customFormat="1" ht="15.75" customHeight="1"/>
    <row r="304" s="18" customFormat="1" ht="15.75" customHeight="1"/>
    <row r="305" s="18" customFormat="1" ht="15.75" customHeight="1"/>
    <row r="306" s="18" customFormat="1" ht="15.75" customHeight="1"/>
    <row r="307" s="18" customFormat="1" ht="15.75" customHeight="1"/>
    <row r="308" s="18" customFormat="1" ht="15.75" customHeight="1"/>
    <row r="309" s="18" customFormat="1" ht="15.75" customHeight="1"/>
    <row r="310" s="18" customFormat="1" ht="15.75" customHeight="1"/>
    <row r="311" s="18" customFormat="1" ht="15.75" customHeight="1"/>
    <row r="312" s="18" customFormat="1" ht="15.75" customHeight="1"/>
    <row r="313" s="18" customFormat="1" ht="15.75" customHeight="1"/>
    <row r="314" s="18" customFormat="1" ht="15.75" customHeight="1"/>
    <row r="315" s="18" customFormat="1" ht="15.75" customHeight="1"/>
    <row r="316" s="18" customFormat="1" ht="15.75" customHeight="1"/>
    <row r="317" s="18" customFormat="1" ht="15.75" customHeight="1"/>
    <row r="318" s="18" customFormat="1" ht="15.75" customHeight="1"/>
    <row r="319" s="18" customFormat="1" ht="15.75" customHeight="1"/>
    <row r="320" s="18" customFormat="1" ht="15.75" customHeight="1"/>
    <row r="321" s="18" customFormat="1" ht="15.75" customHeight="1"/>
    <row r="322" s="18" customFormat="1" ht="15.75" customHeight="1"/>
    <row r="323" s="18" customFormat="1" ht="15.75" customHeight="1"/>
    <row r="324" s="18" customFormat="1" ht="15.75" customHeight="1"/>
    <row r="325" s="18" customFormat="1" ht="15.75" customHeight="1"/>
    <row r="326" s="18" customFormat="1" ht="15.75" customHeight="1"/>
    <row r="327" s="18" customFormat="1" ht="15.75" customHeight="1"/>
    <row r="328" s="18" customFormat="1" ht="15.75" customHeight="1"/>
    <row r="329" s="18" customFormat="1" ht="15.75" customHeight="1"/>
    <row r="330" s="18" customFormat="1" ht="15.75" customHeight="1"/>
    <row r="331" s="18" customFormat="1" ht="15.75" customHeight="1"/>
    <row r="332" s="18" customFormat="1" ht="15.75" customHeight="1"/>
    <row r="333" s="18" customFormat="1" ht="15.75" customHeight="1"/>
    <row r="334" s="18" customFormat="1" ht="15.75" customHeight="1"/>
    <row r="335" s="18" customFormat="1" ht="15.75" customHeight="1"/>
    <row r="336" s="18" customFormat="1" ht="15.75" customHeight="1"/>
    <row r="337" s="18" customFormat="1" ht="15.75" customHeight="1"/>
    <row r="338" s="18" customFormat="1" ht="15.75" customHeight="1"/>
    <row r="339" s="18" customFormat="1" ht="15.75" customHeight="1"/>
    <row r="340" s="18" customFormat="1" ht="15.75" customHeight="1"/>
    <row r="341" s="18" customFormat="1" ht="15.75" customHeight="1"/>
    <row r="342" s="18" customFormat="1" ht="15.75" customHeight="1"/>
    <row r="343" s="18" customFormat="1" ht="15.75" customHeight="1"/>
    <row r="344" s="18" customFormat="1" ht="15.75" customHeight="1"/>
    <row r="345" s="18" customFormat="1" ht="15.75" customHeight="1"/>
    <row r="346" s="18" customFormat="1" ht="15.75" customHeight="1"/>
    <row r="347" s="18" customFormat="1" ht="15.75" customHeight="1"/>
    <row r="348" s="18" customFormat="1" ht="15.75" customHeight="1"/>
    <row r="349" s="18" customFormat="1" ht="15.75" customHeight="1"/>
    <row r="350" s="18" customFormat="1" ht="15.75" customHeight="1"/>
    <row r="351" s="18" customFormat="1" ht="15.75" customHeight="1"/>
    <row r="352" s="18" customFormat="1" ht="15.75" customHeight="1"/>
    <row r="353" s="18" customFormat="1" ht="15.75" customHeight="1"/>
    <row r="354" s="18" customFormat="1" ht="15.75" customHeight="1"/>
    <row r="355" s="18" customFormat="1" ht="15.75" customHeight="1"/>
    <row r="356" s="18" customFormat="1" ht="15.75" customHeight="1"/>
    <row r="357" s="18" customFormat="1" ht="15.75" customHeight="1"/>
    <row r="358" s="18" customFormat="1" ht="15.75" customHeight="1"/>
    <row r="359" s="18" customFormat="1" ht="15.75" customHeight="1"/>
    <row r="360" s="18" customFormat="1" ht="15.75" customHeight="1"/>
    <row r="361" s="18" customFormat="1" ht="15.75" customHeight="1"/>
    <row r="362" s="18" customFormat="1" ht="15.75" customHeight="1"/>
    <row r="363" s="18" customFormat="1" ht="15.75" customHeight="1"/>
    <row r="364" s="18" customFormat="1" ht="15.75" customHeight="1"/>
    <row r="365" s="18" customFormat="1" ht="15.75" customHeight="1"/>
    <row r="366" s="18" customFormat="1" ht="15.75" customHeight="1"/>
    <row r="367" s="18" customFormat="1" ht="15.75" customHeight="1"/>
    <row r="368" s="18" customFormat="1" ht="15.75" customHeight="1"/>
    <row r="369" s="18" customFormat="1" ht="15.75" customHeight="1"/>
    <row r="370" s="18" customFormat="1" ht="15.75" customHeight="1"/>
    <row r="371" s="18" customFormat="1" ht="15.75" customHeight="1"/>
    <row r="372" s="18" customFormat="1" ht="15.75" customHeight="1"/>
    <row r="373" s="18" customFormat="1" ht="15.75" customHeight="1"/>
    <row r="374" s="18" customFormat="1" ht="15.75" customHeight="1"/>
    <row r="375" s="18" customFormat="1" ht="15.75" customHeight="1"/>
    <row r="376" s="18" customFormat="1" ht="15.75" customHeight="1"/>
    <row r="377" s="18" customFormat="1" ht="15.75" customHeight="1"/>
    <row r="378" s="18" customFormat="1" ht="15.75" customHeight="1"/>
    <row r="379" s="18" customFormat="1" ht="15.75" customHeight="1"/>
    <row r="380" s="18" customFormat="1" ht="15.75" customHeight="1"/>
    <row r="381" s="18" customFormat="1" ht="15.75" customHeight="1"/>
    <row r="382" s="18" customFormat="1" ht="15.75" customHeight="1"/>
    <row r="383" s="18" customFormat="1" ht="15.75" customHeight="1"/>
    <row r="384" s="18" customFormat="1" ht="15.75" customHeight="1"/>
    <row r="385" s="18" customFormat="1" ht="15.75" customHeight="1"/>
    <row r="386" s="18" customFormat="1" ht="15.75" customHeight="1"/>
    <row r="387" s="18" customFormat="1" ht="15.75" customHeight="1"/>
    <row r="388" s="18" customFormat="1" ht="15.75" customHeight="1"/>
    <row r="389" s="18" customFormat="1" ht="15.75" customHeight="1"/>
    <row r="390" s="18" customFormat="1" ht="15.75" customHeight="1"/>
    <row r="391" s="18" customFormat="1" ht="15.75" customHeight="1"/>
    <row r="392" s="18" customFormat="1" ht="15.75" customHeight="1"/>
    <row r="393" s="18" customFormat="1" ht="15.75" customHeight="1"/>
    <row r="394" s="18" customFormat="1" ht="15.75" customHeight="1"/>
    <row r="395" s="18" customFormat="1" ht="15.75" customHeight="1"/>
    <row r="396" s="18" customFormat="1" ht="15.75" customHeight="1"/>
    <row r="397" s="18" customFormat="1" ht="15.75" customHeight="1"/>
    <row r="398" s="18" customFormat="1" ht="15.75" customHeight="1"/>
    <row r="399" s="18" customFormat="1" ht="15.75" customHeight="1"/>
    <row r="400" s="18" customFormat="1" ht="15.75" customHeight="1"/>
    <row r="401" s="18" customFormat="1" ht="15.75" customHeight="1"/>
    <row r="402" s="18" customFormat="1" ht="15.75" customHeight="1"/>
    <row r="403" s="18" customFormat="1" ht="15.75" customHeight="1"/>
    <row r="404" s="18" customFormat="1" ht="15.75" customHeight="1"/>
    <row r="405" s="18" customFormat="1" ht="15.75" customHeight="1"/>
    <row r="406" s="18" customFormat="1" ht="15.75" customHeight="1"/>
    <row r="407" s="18" customFormat="1" ht="15.75" customHeight="1"/>
    <row r="408" s="18" customFormat="1" ht="15.75" customHeight="1"/>
    <row r="409" s="18" customFormat="1" ht="15.75" customHeight="1"/>
    <row r="410" s="18" customFormat="1" ht="15.75" customHeight="1"/>
    <row r="411" s="18" customFormat="1" ht="15.75" customHeight="1"/>
    <row r="412" s="18" customFormat="1" ht="15.75" customHeight="1"/>
    <row r="413" s="18" customFormat="1" ht="15.75" customHeight="1"/>
    <row r="414" s="18" customFormat="1" ht="15.75" customHeight="1"/>
    <row r="415" s="18" customFormat="1" ht="15.75" customHeight="1"/>
    <row r="416" s="18" customFormat="1" ht="15.75" customHeight="1"/>
    <row r="417" s="18" customFormat="1" ht="15.75" customHeight="1"/>
    <row r="418" s="18" customFormat="1" ht="15.75" customHeight="1"/>
    <row r="419" s="18" customFormat="1" ht="15.75" customHeight="1"/>
    <row r="420" s="18" customFormat="1" ht="15.75" customHeight="1"/>
    <row r="421" s="18" customFormat="1" ht="15.75" customHeight="1"/>
    <row r="422" s="18" customFormat="1" ht="15.75" customHeight="1"/>
    <row r="423" s="18" customFormat="1" ht="15.75" customHeight="1"/>
    <row r="424" s="18" customFormat="1" ht="15.75" customHeight="1"/>
    <row r="425" s="18" customFormat="1" ht="15.75" customHeight="1"/>
    <row r="426" s="18" customFormat="1" ht="15.75" customHeight="1"/>
    <row r="427" s="18" customFormat="1" ht="15.75" customHeight="1"/>
    <row r="428" s="18" customFormat="1" ht="15.75" customHeight="1"/>
    <row r="429" s="18" customFormat="1" ht="15.75" customHeight="1"/>
    <row r="430" s="18" customFormat="1" ht="15.75" customHeight="1"/>
    <row r="431" s="18" customFormat="1" ht="15.75" customHeight="1"/>
    <row r="432" s="18" customFormat="1" ht="15.75" customHeight="1"/>
    <row r="433" s="18" customFormat="1" ht="15.75" customHeight="1"/>
    <row r="434" s="18" customFormat="1" ht="15.75" customHeight="1"/>
    <row r="435" s="18" customFormat="1" ht="15.75" customHeight="1"/>
    <row r="436" s="18" customFormat="1" ht="15.75" customHeight="1"/>
    <row r="437" s="18" customFormat="1" ht="15.75" customHeight="1"/>
    <row r="438" s="18" customFormat="1" ht="15.75" customHeight="1"/>
    <row r="439" s="18" customFormat="1" ht="15.75" customHeight="1"/>
    <row r="440" s="18" customFormat="1" ht="15.75" customHeight="1"/>
    <row r="441" s="18" customFormat="1" ht="15.75" customHeight="1"/>
    <row r="442" s="18" customFormat="1" ht="15.75" customHeight="1"/>
    <row r="443" s="18" customFormat="1" ht="15.75" customHeight="1"/>
    <row r="444" s="18" customFormat="1" ht="15.75" customHeight="1"/>
    <row r="445" s="18" customFormat="1" ht="15.75" customHeight="1"/>
    <row r="446" s="18" customFormat="1" ht="15.75" customHeight="1"/>
    <row r="447" s="18" customFormat="1" ht="15.75" customHeight="1"/>
    <row r="448" s="18" customFormat="1" ht="15.75" customHeight="1"/>
    <row r="449" s="18" customFormat="1" ht="15.75" customHeight="1"/>
    <row r="450" s="18" customFormat="1" ht="15.75" customHeight="1"/>
    <row r="451" s="18" customFormat="1" ht="15.75" customHeight="1"/>
    <row r="452" s="18" customFormat="1" ht="15.75" customHeight="1"/>
    <row r="453" s="18" customFormat="1" ht="15.75" customHeight="1"/>
    <row r="454" s="18" customFormat="1" ht="15.75" customHeight="1"/>
    <row r="455" s="18" customFormat="1" ht="15.75" customHeight="1"/>
    <row r="456" s="18" customFormat="1" ht="15.75" customHeight="1"/>
    <row r="457" s="18" customFormat="1" ht="15.75" customHeight="1"/>
    <row r="458" s="18" customFormat="1" ht="15.75" customHeight="1"/>
    <row r="459" s="18" customFormat="1" ht="15.75" customHeight="1"/>
    <row r="460" s="18" customFormat="1" ht="15.75" customHeight="1"/>
    <row r="461" s="18" customFormat="1" ht="15.75" customHeight="1"/>
    <row r="462" s="18" customFormat="1" ht="15.75" customHeight="1"/>
    <row r="463" s="18" customFormat="1" ht="15.75" customHeight="1"/>
    <row r="464" s="18" customFormat="1" ht="15.75" customHeight="1"/>
    <row r="465" s="18" customFormat="1" ht="15.75" customHeight="1"/>
    <row r="466" s="18" customFormat="1" ht="15.75" customHeight="1"/>
    <row r="467" s="18" customFormat="1" ht="15.75" customHeight="1"/>
    <row r="468" s="18" customFormat="1" ht="15.75" customHeight="1"/>
    <row r="469" s="18" customFormat="1" ht="15.75" customHeight="1"/>
    <row r="470" s="18" customFormat="1" ht="15.75" customHeight="1"/>
    <row r="471" s="18" customFormat="1" ht="15.75" customHeight="1"/>
    <row r="472" s="18" customFormat="1" ht="15.75" customHeight="1"/>
    <row r="473" s="18" customFormat="1" ht="15.75" customHeight="1"/>
    <row r="474" s="18" customFormat="1" ht="15.75" customHeight="1"/>
    <row r="475" s="18" customFormat="1" ht="15.75" customHeight="1"/>
    <row r="476" s="18" customFormat="1" ht="15.75" customHeight="1"/>
    <row r="477" s="18" customFormat="1" ht="15.75" customHeight="1"/>
    <row r="478" s="18" customFormat="1" ht="15.75" customHeight="1"/>
    <row r="479" s="18" customFormat="1" ht="15.75" customHeight="1"/>
    <row r="480" s="18" customFormat="1" ht="15.75" customHeight="1"/>
    <row r="481" s="18" customFormat="1" ht="15.75" customHeight="1"/>
    <row r="482" s="18" customFormat="1" ht="15.75" customHeight="1"/>
    <row r="483" s="18" customFormat="1" ht="15.75" customHeight="1"/>
    <row r="484" s="18" customFormat="1" ht="15.75" customHeight="1"/>
    <row r="485" s="18" customFormat="1" ht="15.75" customHeight="1"/>
    <row r="486" s="18" customFormat="1" ht="15.75" customHeight="1"/>
    <row r="487" s="18" customFormat="1" ht="15.75" customHeight="1"/>
    <row r="488" s="18" customFormat="1" ht="15.75" customHeight="1"/>
    <row r="489" s="18" customFormat="1" ht="15.75" customHeight="1"/>
    <row r="490" s="18" customFormat="1" ht="15.75" customHeight="1"/>
    <row r="491" s="18" customFormat="1" ht="15.75" customHeight="1"/>
    <row r="492" s="18" customFormat="1" ht="15.75" customHeight="1"/>
    <row r="493" s="18" customFormat="1" ht="15.75" customHeight="1"/>
    <row r="494" s="18" customFormat="1" ht="15.75" customHeight="1"/>
    <row r="495" s="18" customFormat="1" ht="15.75" customHeight="1"/>
    <row r="496" s="18" customFormat="1" ht="15.75" customHeight="1"/>
    <row r="497" s="18" customFormat="1" ht="15.75" customHeight="1"/>
    <row r="498" s="18" customFormat="1" ht="15.75" customHeight="1"/>
    <row r="499" s="18" customFormat="1" ht="15.75" customHeight="1"/>
    <row r="500" s="18" customFormat="1" ht="15.75" customHeight="1"/>
    <row r="501" s="18" customFormat="1" ht="15.75" customHeight="1"/>
    <row r="502" s="18" customFormat="1" ht="15.75" customHeight="1"/>
    <row r="503" s="18" customFormat="1" ht="15.75" customHeight="1"/>
    <row r="504" s="18" customFormat="1" ht="15.75" customHeight="1"/>
    <row r="505" s="18" customFormat="1" ht="15.75" customHeight="1"/>
    <row r="506" s="18" customFormat="1" ht="15.75" customHeight="1"/>
    <row r="507" s="18" customFormat="1" ht="15.75" customHeight="1"/>
    <row r="508" s="18" customFormat="1" ht="15.75" customHeight="1"/>
    <row r="509" s="18" customFormat="1" ht="15.75" customHeight="1"/>
    <row r="510" s="18" customFormat="1" ht="15.75" customHeight="1"/>
    <row r="511" s="18" customFormat="1" ht="15.75" customHeight="1"/>
    <row r="512" s="18" customFormat="1" ht="15.75" customHeight="1"/>
    <row r="513" s="18" customFormat="1" ht="15.75" customHeight="1"/>
    <row r="514" s="18" customFormat="1" ht="15.75" customHeight="1"/>
    <row r="515" s="18" customFormat="1" ht="15.75" customHeight="1"/>
    <row r="516" s="18" customFormat="1" ht="15.75" customHeight="1"/>
    <row r="517" s="18" customFormat="1" ht="15.75" customHeight="1"/>
    <row r="518" s="18" customFormat="1" ht="15.75" customHeight="1"/>
    <row r="519" s="18" customFormat="1" ht="15.75" customHeight="1"/>
    <row r="520" s="18" customFormat="1" ht="15.75" customHeight="1"/>
    <row r="521" s="18" customFormat="1" ht="15.75" customHeight="1"/>
    <row r="522" s="18" customFormat="1" ht="15.75" customHeight="1"/>
    <row r="523" s="18" customFormat="1" ht="15.75" customHeight="1"/>
    <row r="524" s="18" customFormat="1" ht="15.75" customHeight="1"/>
    <row r="525" s="18" customFormat="1" ht="15.75" customHeight="1"/>
    <row r="526" s="18" customFormat="1" ht="15.75" customHeight="1"/>
    <row r="527" s="18" customFormat="1" ht="15.75" customHeight="1"/>
    <row r="528" s="18" customFormat="1" ht="15.75" customHeight="1"/>
    <row r="529" s="18" customFormat="1" ht="15.75" customHeight="1"/>
    <row r="530" s="18" customFormat="1" ht="15.75" customHeight="1"/>
    <row r="531" s="18" customFormat="1" ht="15.75" customHeight="1"/>
    <row r="532" s="18" customFormat="1" ht="15.75" customHeight="1"/>
    <row r="533" s="18" customFormat="1" ht="15.75" customHeight="1"/>
    <row r="534" s="18" customFormat="1" ht="15.75" customHeight="1"/>
    <row r="535" s="18" customFormat="1" ht="15.75" customHeight="1"/>
    <row r="536" s="18" customFormat="1" ht="15.75" customHeight="1"/>
    <row r="537" s="18" customFormat="1" ht="15.75" customHeight="1"/>
    <row r="538" s="18" customFormat="1" ht="15.75" customHeight="1"/>
    <row r="539" s="18" customFormat="1" ht="15.75" customHeight="1"/>
    <row r="540" s="18" customFormat="1" ht="15.75" customHeight="1"/>
    <row r="541" s="18" customFormat="1" ht="15.75" customHeight="1"/>
    <row r="542" s="18" customFormat="1" ht="15.75" customHeight="1"/>
    <row r="543" s="18" customFormat="1" ht="15.75" customHeight="1"/>
    <row r="544" s="18" customFormat="1" ht="15.75" customHeight="1"/>
    <row r="545" s="18" customFormat="1" ht="15.75" customHeight="1"/>
    <row r="546" s="18" customFormat="1" ht="15.75" customHeight="1"/>
    <row r="547" s="18" customFormat="1" ht="15.75" customHeight="1"/>
    <row r="548" s="18" customFormat="1" ht="15.75" customHeight="1"/>
    <row r="549" s="18" customFormat="1" ht="15.75" customHeight="1"/>
    <row r="550" s="18" customFormat="1" ht="15.75" customHeight="1"/>
    <row r="551" s="18" customFormat="1" ht="15.75" customHeight="1"/>
    <row r="552" s="18" customFormat="1" ht="15.75" customHeight="1"/>
    <row r="553" s="18" customFormat="1" ht="15.75" customHeight="1"/>
    <row r="554" s="18" customFormat="1" ht="15.75" customHeight="1"/>
    <row r="555" s="18" customFormat="1" ht="15.75" customHeight="1"/>
    <row r="556" s="18" customFormat="1" ht="15.75" customHeight="1"/>
    <row r="557" s="18" customFormat="1" ht="15.75" customHeight="1"/>
    <row r="558" s="18" customFormat="1" ht="15.75" customHeight="1"/>
    <row r="559" s="18" customFormat="1" ht="15.75" customHeight="1"/>
    <row r="560" s="18" customFormat="1" ht="15.75" customHeight="1"/>
    <row r="561" s="18" customFormat="1" ht="15.75" customHeight="1"/>
    <row r="562" s="18" customFormat="1" ht="15.75" customHeight="1"/>
    <row r="563" s="18" customFormat="1" ht="15.75" customHeight="1"/>
    <row r="564" s="18" customFormat="1" ht="15.75" customHeight="1"/>
    <row r="565" s="18" customFormat="1" ht="15.75" customHeight="1"/>
    <row r="566" s="18" customFormat="1" ht="15.75" customHeight="1"/>
    <row r="567" s="18" customFormat="1" ht="15.75" customHeight="1"/>
    <row r="568" s="18" customFormat="1" ht="15.75" customHeight="1"/>
    <row r="569" s="18" customFormat="1" ht="15.75" customHeight="1"/>
    <row r="570" s="18" customFormat="1" ht="15.75" customHeight="1"/>
    <row r="571" s="18" customFormat="1" ht="15.75" customHeight="1"/>
    <row r="572" s="18" customFormat="1" ht="15.75" customHeight="1"/>
    <row r="573" s="18" customFormat="1" ht="15.75" customHeight="1"/>
    <row r="574" s="18" customFormat="1" ht="15.75" customHeight="1"/>
    <row r="575" s="18" customFormat="1" ht="15.75" customHeight="1"/>
    <row r="576" s="18" customFormat="1" ht="15.75" customHeight="1"/>
    <row r="577" s="18" customFormat="1" ht="15.75" customHeight="1"/>
    <row r="578" s="18" customFormat="1" ht="15.75" customHeight="1"/>
    <row r="579" s="18" customFormat="1" ht="15.75" customHeight="1"/>
    <row r="580" s="18" customFormat="1" ht="15.75" customHeight="1"/>
    <row r="581" s="18" customFormat="1" ht="15.75" customHeight="1"/>
    <row r="582" s="18" customFormat="1" ht="15.75" customHeight="1"/>
    <row r="583" s="18" customFormat="1" ht="15.75" customHeight="1"/>
    <row r="584" s="18" customFormat="1" ht="15.75" customHeight="1"/>
    <row r="585" s="18" customFormat="1" ht="15.75" customHeight="1"/>
    <row r="586" s="18" customFormat="1" ht="15.75" customHeight="1"/>
    <row r="587" s="18" customFormat="1" ht="15.75" customHeight="1"/>
    <row r="588" s="18" customFormat="1" ht="15.75" customHeight="1"/>
    <row r="589" s="18" customFormat="1" ht="15.75" customHeight="1"/>
    <row r="590" s="18" customFormat="1" ht="15.75" customHeight="1"/>
    <row r="591" s="18" customFormat="1" ht="15.75" customHeight="1"/>
    <row r="592" s="18" customFormat="1" ht="15.75" customHeight="1"/>
    <row r="593" s="18" customFormat="1" ht="15.75" customHeight="1"/>
    <row r="594" s="18" customFormat="1" ht="15.75" customHeight="1"/>
    <row r="595" s="18" customFormat="1" ht="15.75" customHeight="1"/>
    <row r="596" s="18" customFormat="1" ht="15.75" customHeight="1"/>
    <row r="597" s="18" customFormat="1" ht="15.75" customHeight="1"/>
    <row r="598" s="18" customFormat="1" ht="15.75" customHeight="1"/>
    <row r="599" s="18" customFormat="1" ht="15.75" customHeight="1"/>
    <row r="600" s="18" customFormat="1" ht="15.75" customHeight="1"/>
    <row r="601" s="18" customFormat="1" ht="15.75" customHeight="1"/>
    <row r="602" s="18" customFormat="1" ht="15.75" customHeight="1"/>
    <row r="603" s="18" customFormat="1" ht="15.75" customHeight="1"/>
    <row r="604" s="18" customFormat="1" ht="15.75" customHeight="1"/>
    <row r="605" s="18" customFormat="1" ht="15.75" customHeight="1"/>
    <row r="606" s="18" customFormat="1" ht="15.75" customHeight="1"/>
    <row r="607" s="18" customFormat="1" ht="15.75" customHeight="1"/>
    <row r="608" s="18" customFormat="1" ht="15.75" customHeight="1"/>
    <row r="609" s="18" customFormat="1" ht="15.75" customHeight="1"/>
    <row r="610" s="18" customFormat="1" ht="15.75" customHeight="1"/>
    <row r="611" s="18" customFormat="1" ht="15.75" customHeight="1"/>
    <row r="612" s="18" customFormat="1" ht="15.75" customHeight="1"/>
    <row r="613" s="18" customFormat="1" ht="15.75" customHeight="1"/>
    <row r="614" s="18" customFormat="1" ht="15.75" customHeight="1"/>
    <row r="615" s="18" customFormat="1" ht="15.75" customHeight="1"/>
    <row r="616" s="18" customFormat="1" ht="15.75" customHeight="1"/>
    <row r="617" s="18" customFormat="1" ht="15.75" customHeight="1"/>
    <row r="618" s="18" customFormat="1" ht="15.75" customHeight="1"/>
    <row r="619" s="18" customFormat="1" ht="15.75" customHeight="1"/>
    <row r="620" s="18" customFormat="1" ht="15.75" customHeight="1"/>
    <row r="621" s="18" customFormat="1" ht="15.75" customHeight="1"/>
    <row r="622" s="18" customFormat="1" ht="15.75" customHeight="1"/>
    <row r="623" s="18" customFormat="1" ht="15.75" customHeight="1"/>
    <row r="624" s="18" customFormat="1" ht="15.75" customHeight="1"/>
    <row r="625" s="18" customFormat="1" ht="15.75" customHeight="1"/>
    <row r="626" s="18" customFormat="1" ht="15.75" customHeight="1"/>
    <row r="627" s="18" customFormat="1" ht="15.75" customHeight="1"/>
    <row r="628" s="18" customFormat="1" ht="15.75" customHeight="1"/>
    <row r="629" s="18" customFormat="1" ht="15.75" customHeight="1"/>
    <row r="630" s="18" customFormat="1" ht="15.75" customHeight="1"/>
    <row r="631" s="18" customFormat="1" ht="15.75" customHeight="1"/>
    <row r="632" s="18" customFormat="1" ht="15.75" customHeight="1"/>
    <row r="633" s="18" customFormat="1" ht="15.75" customHeight="1"/>
    <row r="634" s="18" customFormat="1" ht="15.75" customHeight="1"/>
    <row r="635" s="18" customFormat="1" ht="15.75" customHeight="1"/>
    <row r="636" s="18" customFormat="1" ht="15.75" customHeight="1"/>
    <row r="637" s="18" customFormat="1" ht="15.75" customHeight="1"/>
    <row r="638" s="18" customFormat="1" ht="15.75" customHeight="1"/>
    <row r="639" s="18" customFormat="1" ht="15.75" customHeight="1"/>
    <row r="640" s="18" customFormat="1" ht="15.75" customHeight="1"/>
    <row r="641" s="18" customFormat="1" ht="15.75" customHeight="1"/>
    <row r="642" s="18" customFormat="1" ht="15.75" customHeight="1"/>
    <row r="643" s="18" customFormat="1" ht="15.75" customHeight="1"/>
    <row r="644" s="18" customFormat="1" ht="15.75" customHeight="1"/>
    <row r="645" s="18" customFormat="1" ht="15.75" customHeight="1"/>
    <row r="646" s="18" customFormat="1" ht="15.75" customHeight="1"/>
    <row r="647" s="18" customFormat="1" ht="15.75" customHeight="1"/>
    <row r="648" s="18" customFormat="1" ht="15.75" customHeight="1"/>
    <row r="649" s="18" customFormat="1" ht="15.75" customHeight="1"/>
    <row r="650" s="18" customFormat="1" ht="15.75" customHeight="1"/>
    <row r="651" s="18" customFormat="1" ht="15.75" customHeight="1"/>
    <row r="652" s="18" customFormat="1" ht="15.75" customHeight="1"/>
    <row r="653" s="18" customFormat="1" ht="15.75" customHeight="1"/>
    <row r="654" s="18" customFormat="1" ht="15.75" customHeight="1"/>
    <row r="655" s="18" customFormat="1" ht="15.75" customHeight="1"/>
    <row r="656" s="18" customFormat="1" ht="15.75" customHeight="1"/>
    <row r="657" s="18" customFormat="1" ht="15.75" customHeight="1"/>
    <row r="658" s="18" customFormat="1" ht="15.75" customHeight="1"/>
    <row r="659" s="18" customFormat="1" ht="15.75" customHeight="1"/>
    <row r="660" s="18" customFormat="1" ht="15.75" customHeight="1"/>
    <row r="661" s="18" customFormat="1" ht="15.75" customHeight="1"/>
    <row r="662" s="18" customFormat="1" ht="15.75" customHeight="1"/>
    <row r="663" s="18" customFormat="1" ht="15.75" customHeight="1"/>
    <row r="664" s="18" customFormat="1" ht="15.75" customHeight="1"/>
    <row r="665" s="18" customFormat="1" ht="15.75" customHeight="1"/>
    <row r="666" s="18" customFormat="1" ht="15.75" customHeight="1"/>
    <row r="667" s="18" customFormat="1" ht="15.75" customHeight="1"/>
    <row r="668" s="18" customFormat="1" ht="15.75" customHeight="1"/>
    <row r="669" s="18" customFormat="1" ht="15.75" customHeight="1"/>
    <row r="670" s="18" customFormat="1" ht="15.75" customHeight="1"/>
    <row r="671" s="18" customFormat="1" ht="15.75" customHeight="1"/>
    <row r="672" s="18" customFormat="1" ht="15.75" customHeight="1"/>
    <row r="673" s="18" customFormat="1" ht="15.75" customHeight="1"/>
    <row r="674" s="18" customFormat="1" ht="15.75" customHeight="1"/>
    <row r="675" s="18" customFormat="1" ht="15.75" customHeight="1"/>
    <row r="676" s="18" customFormat="1" ht="15.75" customHeight="1"/>
    <row r="677" s="18" customFormat="1" ht="15.75" customHeight="1"/>
    <row r="678" s="18" customFormat="1" ht="15.75" customHeight="1"/>
    <row r="679" s="18" customFormat="1" ht="15.75" customHeight="1"/>
    <row r="680" s="18" customFormat="1" ht="15.75" customHeight="1"/>
    <row r="681" s="18" customFormat="1" ht="15.75" customHeight="1"/>
    <row r="682" s="18" customFormat="1" ht="15.75" customHeight="1"/>
    <row r="683" s="18" customFormat="1" ht="15.75" customHeight="1"/>
    <row r="684" s="18" customFormat="1" ht="15.75" customHeight="1"/>
    <row r="685" s="18" customFormat="1" ht="15.75" customHeight="1"/>
    <row r="686" s="18" customFormat="1" ht="15.75" customHeight="1"/>
    <row r="687" s="18" customFormat="1" ht="15.75" customHeight="1"/>
    <row r="688" s="18" customFormat="1" ht="15.75" customHeight="1"/>
    <row r="689" s="18" customFormat="1" ht="15.75" customHeight="1"/>
    <row r="690" s="18" customFormat="1" ht="15.75" customHeight="1"/>
    <row r="691" s="18" customFormat="1" ht="15.75" customHeight="1"/>
    <row r="692" s="18" customFormat="1" ht="15.75" customHeight="1"/>
    <row r="693" s="18" customFormat="1" ht="15.75" customHeight="1"/>
    <row r="694" s="18" customFormat="1" ht="15.75" customHeight="1"/>
    <row r="695" s="18" customFormat="1" ht="15.75" customHeight="1"/>
    <row r="696" s="18" customFormat="1" ht="15.75" customHeight="1"/>
    <row r="697" s="18" customFormat="1" ht="15.75" customHeight="1"/>
    <row r="698" s="18" customFormat="1" ht="15.75" customHeight="1"/>
    <row r="699" s="18" customFormat="1" ht="15.75" customHeight="1"/>
    <row r="700" s="18" customFormat="1" ht="15.75" customHeight="1"/>
    <row r="701" s="18" customFormat="1" ht="15.75" customHeight="1"/>
    <row r="702" s="18" customFormat="1" ht="15.75" customHeight="1"/>
    <row r="703" s="18" customFormat="1" ht="15.75" customHeight="1"/>
    <row r="704" s="18" customFormat="1" ht="15.75" customHeight="1"/>
    <row r="705" s="18" customFormat="1" ht="15.75" customHeight="1"/>
    <row r="706" s="18" customFormat="1" ht="15.75" customHeight="1"/>
    <row r="707" s="18" customFormat="1" ht="15.75" customHeight="1"/>
    <row r="708" s="18" customFormat="1" ht="15.75" customHeight="1"/>
    <row r="709" s="18" customFormat="1" ht="15.75" customHeight="1"/>
    <row r="710" s="18" customFormat="1" ht="15.75" customHeight="1"/>
    <row r="711" s="18" customFormat="1" ht="15.75" customHeight="1"/>
    <row r="712" s="18" customFormat="1" ht="15.75" customHeight="1"/>
    <row r="713" s="18" customFormat="1" ht="15.75" customHeight="1"/>
    <row r="714" s="18" customFormat="1" ht="15.75" customHeight="1"/>
    <row r="715" s="18" customFormat="1" ht="15.75" customHeight="1"/>
    <row r="716" s="18" customFormat="1" ht="15.75" customHeight="1"/>
    <row r="717" s="18" customFormat="1" ht="15.75" customHeight="1"/>
    <row r="718" s="18" customFormat="1" ht="15.75" customHeight="1"/>
    <row r="719" s="18" customFormat="1" ht="15.75" customHeight="1"/>
    <row r="720" s="18" customFormat="1" ht="15.75" customHeight="1"/>
    <row r="721" s="18" customFormat="1" ht="15.75" customHeight="1"/>
    <row r="722" s="18" customFormat="1" ht="15.75" customHeight="1"/>
    <row r="723" s="18" customFormat="1" ht="15.75" customHeight="1"/>
    <row r="724" s="18" customFormat="1" ht="15.75" customHeight="1"/>
    <row r="725" s="18" customFormat="1" ht="15.75" customHeight="1"/>
    <row r="726" s="18" customFormat="1" ht="15.75" customHeight="1"/>
    <row r="727" s="18" customFormat="1" ht="15.75" customHeight="1"/>
    <row r="728" s="18" customFormat="1" ht="15.75" customHeight="1"/>
    <row r="729" s="18" customFormat="1" ht="15.75" customHeight="1"/>
    <row r="730" s="18" customFormat="1" ht="15.75" customHeight="1"/>
    <row r="731" s="18" customFormat="1" ht="15.75" customHeight="1"/>
    <row r="732" s="18" customFormat="1" ht="15.75" customHeight="1"/>
    <row r="733" s="18" customFormat="1" ht="15.75" customHeight="1"/>
    <row r="734" s="18" customFormat="1" ht="15.75" customHeight="1"/>
    <row r="735" s="18" customFormat="1" ht="15.75" customHeight="1"/>
    <row r="736" s="18" customFormat="1" ht="15.75" customHeight="1"/>
    <row r="737" s="18" customFormat="1" ht="15.75" customHeight="1"/>
    <row r="738" s="18" customFormat="1" ht="15.75" customHeight="1"/>
    <row r="739" s="18" customFormat="1" ht="15.75" customHeight="1"/>
    <row r="740" s="18" customFormat="1" ht="15.75" customHeight="1"/>
    <row r="741" s="18" customFormat="1" ht="15.75" customHeight="1"/>
    <row r="742" s="18" customFormat="1" ht="15.75" customHeight="1"/>
    <row r="743" s="18" customFormat="1" ht="15.75" customHeight="1"/>
    <row r="744" s="18" customFormat="1" ht="15.75" customHeight="1"/>
    <row r="745" s="18" customFormat="1" ht="15.75" customHeight="1"/>
    <row r="746" s="18" customFormat="1" ht="15.75" customHeight="1"/>
    <row r="747" s="18" customFormat="1" ht="15.75" customHeight="1"/>
    <row r="748" s="18" customFormat="1" ht="15.75" customHeight="1"/>
    <row r="749" s="18" customFormat="1" ht="15.75" customHeight="1"/>
    <row r="750" s="18" customFormat="1" ht="15.75" customHeight="1"/>
    <row r="751" s="18" customFormat="1" ht="15.75" customHeight="1"/>
    <row r="752" s="18" customFormat="1" ht="15.75" customHeight="1"/>
    <row r="753" s="18" customFormat="1" ht="15.75" customHeight="1"/>
    <row r="754" s="18" customFormat="1" ht="15.75" customHeight="1"/>
    <row r="755" s="18" customFormat="1" ht="15.75" customHeight="1"/>
    <row r="756" s="18" customFormat="1" ht="15.75" customHeight="1"/>
    <row r="757" s="18" customFormat="1" ht="15.75" customHeight="1"/>
    <row r="758" s="18" customFormat="1" ht="15.75" customHeight="1"/>
    <row r="759" s="18" customFormat="1" ht="15.75" customHeight="1"/>
    <row r="760" s="18" customFormat="1" ht="15.75" customHeight="1"/>
    <row r="761" s="18" customFormat="1" ht="15.75" customHeight="1"/>
    <row r="762" s="18" customFormat="1" ht="15.75" customHeight="1"/>
    <row r="763" s="18" customFormat="1" ht="15.75" customHeight="1"/>
    <row r="764" s="18" customFormat="1" ht="15.75" customHeight="1"/>
    <row r="765" s="18" customFormat="1" ht="15.75" customHeight="1"/>
    <row r="766" s="18" customFormat="1" ht="15.75" customHeight="1"/>
    <row r="767" s="18" customFormat="1" ht="15.75" customHeight="1"/>
    <row r="768" s="18" customFormat="1" ht="15.75" customHeight="1"/>
    <row r="769" s="18" customFormat="1" ht="15.75" customHeight="1"/>
    <row r="770" s="18" customFormat="1" ht="15.75" customHeight="1"/>
    <row r="771" s="18" customFormat="1" ht="15.75" customHeight="1"/>
    <row r="772" s="18" customFormat="1" ht="15.75" customHeight="1"/>
    <row r="773" s="18" customFormat="1" ht="15.75" customHeight="1"/>
    <row r="774" s="18" customFormat="1" ht="15.75" customHeight="1"/>
    <row r="775" s="18" customFormat="1" ht="15.75" customHeight="1"/>
    <row r="776" s="18" customFormat="1" ht="15.75" customHeight="1"/>
    <row r="777" s="18" customFormat="1" ht="15.75" customHeight="1"/>
    <row r="778" s="18" customFormat="1" ht="15.75" customHeight="1"/>
    <row r="779" s="18" customFormat="1" ht="15.75" customHeight="1"/>
    <row r="780" s="18" customFormat="1" ht="15.75" customHeight="1"/>
    <row r="781" s="18" customFormat="1" ht="15.75" customHeight="1"/>
    <row r="782" s="18" customFormat="1" ht="15.75" customHeight="1"/>
    <row r="783" s="18" customFormat="1" ht="15.75" customHeight="1"/>
    <row r="784" s="18" customFormat="1" ht="15.75" customHeight="1"/>
    <row r="785" s="18" customFormat="1" ht="15.75" customHeight="1"/>
    <row r="786" s="18" customFormat="1" ht="15.75" customHeight="1"/>
    <row r="787" s="18" customFormat="1" ht="15.75" customHeight="1"/>
    <row r="788" s="18" customFormat="1" ht="15.75" customHeight="1"/>
    <row r="789" s="18" customFormat="1" ht="15.75" customHeight="1"/>
    <row r="790" s="18" customFormat="1" ht="15.75" customHeight="1"/>
    <row r="791" s="18" customFormat="1" ht="15.75" customHeight="1"/>
    <row r="792" s="18" customFormat="1" ht="15.75" customHeight="1"/>
    <row r="793" s="18" customFormat="1" ht="15.75" customHeight="1"/>
    <row r="794" s="18" customFormat="1" ht="15.75" customHeight="1"/>
    <row r="795" s="18" customFormat="1" ht="15.75" customHeight="1"/>
    <row r="796" s="18" customFormat="1" ht="15.75" customHeight="1"/>
    <row r="797" s="18" customFormat="1" ht="15.75" customHeight="1"/>
    <row r="798" s="18" customFormat="1" ht="15.75" customHeight="1"/>
    <row r="799" s="18" customFormat="1" ht="15.75" customHeight="1"/>
    <row r="800" s="18" customFormat="1" ht="15.75" customHeight="1"/>
    <row r="801" s="18" customFormat="1" ht="15.75" customHeight="1"/>
    <row r="802" s="18" customFormat="1" ht="15.75" customHeight="1"/>
    <row r="803" s="18" customFormat="1" ht="15.75" customHeight="1"/>
    <row r="804" s="18" customFormat="1" ht="15.75" customHeight="1"/>
    <row r="805" s="18" customFormat="1" ht="15.75" customHeight="1"/>
    <row r="806" s="18" customFormat="1" ht="15.75" customHeight="1"/>
    <row r="807" s="18" customFormat="1" ht="15.75" customHeight="1"/>
    <row r="808" s="18" customFormat="1" ht="15.75" customHeight="1"/>
    <row r="809" s="18" customFormat="1" ht="15.75" customHeight="1"/>
    <row r="810" s="18" customFormat="1" ht="15.75" customHeight="1"/>
    <row r="811" s="18" customFormat="1" ht="15.75" customHeight="1"/>
    <row r="812" s="18" customFormat="1" ht="15.75" customHeight="1"/>
    <row r="813" s="18" customFormat="1" ht="15.75" customHeight="1"/>
    <row r="814" s="18" customFormat="1" ht="15.75" customHeight="1"/>
    <row r="815" s="18" customFormat="1" ht="15.75" customHeight="1"/>
    <row r="816" s="18" customFormat="1" ht="15.75" customHeight="1"/>
    <row r="817" s="18" customFormat="1" ht="15.75" customHeight="1"/>
    <row r="818" s="18" customFormat="1" ht="15.75" customHeight="1"/>
    <row r="819" s="18" customFormat="1" ht="15.75" customHeight="1"/>
    <row r="820" s="18" customFormat="1" ht="15.75" customHeight="1"/>
    <row r="821" s="18" customFormat="1" ht="15.75" customHeight="1"/>
    <row r="822" s="18" customFormat="1" ht="15.75" customHeight="1"/>
    <row r="823" s="18" customFormat="1" ht="15.75" customHeight="1"/>
    <row r="824" s="18" customFormat="1" ht="15.75" customHeight="1"/>
    <row r="825" s="18" customFormat="1" ht="15.75" customHeight="1"/>
    <row r="826" s="18" customFormat="1" ht="15.75" customHeight="1"/>
    <row r="827" s="18" customFormat="1" ht="15.75" customHeight="1"/>
    <row r="828" s="18" customFormat="1" ht="15.75" customHeight="1"/>
    <row r="829" s="18" customFormat="1" ht="15.75" customHeight="1"/>
    <row r="830" s="18" customFormat="1" ht="15.75" customHeight="1"/>
    <row r="831" s="18" customFormat="1" ht="15.75" customHeight="1"/>
    <row r="832" s="18" customFormat="1" ht="15.75" customHeight="1"/>
    <row r="833" s="18" customFormat="1" ht="15.75" customHeight="1"/>
    <row r="834" s="18" customFormat="1" ht="15.75" customHeight="1"/>
    <row r="835" s="18" customFormat="1" ht="15.75" customHeight="1"/>
    <row r="836" s="18" customFormat="1" ht="15.75" customHeight="1"/>
    <row r="837" s="18" customFormat="1" ht="15.75" customHeight="1"/>
    <row r="838" s="18" customFormat="1" ht="15.75" customHeight="1"/>
    <row r="839" s="18" customFormat="1" ht="15.75" customHeight="1"/>
    <row r="840" s="18" customFormat="1" ht="15.75" customHeight="1"/>
    <row r="841" s="18" customFormat="1" ht="15.75" customHeight="1"/>
    <row r="842" s="18" customFormat="1" ht="15.75" customHeight="1"/>
    <row r="843" s="18" customFormat="1" ht="15.75" customHeight="1"/>
    <row r="844" s="18" customFormat="1" ht="15.75" customHeight="1"/>
    <row r="845" s="18" customFormat="1" ht="15.75" customHeight="1"/>
    <row r="846" s="18" customFormat="1" ht="15.75" customHeight="1"/>
    <row r="847" s="18" customFormat="1" ht="15.75" customHeight="1"/>
    <row r="848" s="18" customFormat="1" ht="15.75" customHeight="1"/>
    <row r="849" s="18" customFormat="1" ht="15.75" customHeight="1"/>
    <row r="850" s="18" customFormat="1" ht="15.75" customHeight="1"/>
    <row r="851" s="18" customFormat="1" ht="15.75" customHeight="1"/>
    <row r="852" s="18" customFormat="1" ht="15.75" customHeight="1"/>
    <row r="853" s="18" customFormat="1" ht="15.75" customHeight="1"/>
    <row r="854" s="18" customFormat="1" ht="15.75" customHeight="1"/>
    <row r="855" s="18" customFormat="1" ht="15.75" customHeight="1"/>
    <row r="856" s="18" customFormat="1" ht="15.75" customHeight="1"/>
    <row r="857" s="18" customFormat="1" ht="15.75" customHeight="1"/>
    <row r="858" s="18" customFormat="1" ht="15.75" customHeight="1"/>
    <row r="859" s="18" customFormat="1" ht="15.75" customHeight="1"/>
    <row r="860" s="18" customFormat="1" ht="15.75" customHeight="1"/>
    <row r="861" s="18" customFormat="1" ht="15.75" customHeight="1"/>
    <row r="862" s="18" customFormat="1" ht="15.75" customHeight="1"/>
    <row r="863" s="18" customFormat="1" ht="15.75" customHeight="1"/>
    <row r="864" s="18" customFormat="1" ht="15.75" customHeight="1"/>
    <row r="865" s="18" customFormat="1" ht="15.75" customHeight="1"/>
    <row r="866" s="18" customFormat="1" ht="15.75" customHeight="1"/>
    <row r="867" s="18" customFormat="1" ht="15.75" customHeight="1"/>
    <row r="868" s="18" customFormat="1" ht="15.75" customHeight="1"/>
    <row r="869" s="18" customFormat="1" ht="15.75" customHeight="1"/>
    <row r="870" s="18" customFormat="1" ht="15.75" customHeight="1"/>
    <row r="871" s="18" customFormat="1" ht="15.75" customHeight="1"/>
    <row r="872" s="18" customFormat="1" ht="15.75" customHeight="1"/>
    <row r="873" s="18" customFormat="1" ht="15.75" customHeight="1"/>
    <row r="874" s="18" customFormat="1" ht="15.75" customHeight="1"/>
    <row r="875" s="18" customFormat="1" ht="15.75" customHeight="1"/>
    <row r="876" s="18" customFormat="1" ht="15.75" customHeight="1"/>
    <row r="877" s="18" customFormat="1" ht="15.75" customHeight="1"/>
    <row r="878" s="18" customFormat="1" ht="15.75" customHeight="1"/>
    <row r="879" s="18" customFormat="1" ht="15.75" customHeight="1"/>
    <row r="880" s="18" customFormat="1" ht="15.75" customHeight="1"/>
    <row r="881" s="18" customFormat="1" ht="15.75" customHeight="1"/>
    <row r="882" s="18" customFormat="1" ht="15.75" customHeight="1"/>
    <row r="883" s="18" customFormat="1" ht="15.75" customHeight="1"/>
    <row r="884" s="18" customFormat="1" ht="15.75" customHeight="1"/>
    <row r="885" s="18" customFormat="1" ht="15.75" customHeight="1"/>
    <row r="886" s="18" customFormat="1" ht="15.75" customHeight="1"/>
    <row r="887" s="18" customFormat="1" ht="15.75" customHeight="1"/>
    <row r="888" s="18" customFormat="1" ht="15.75" customHeight="1"/>
    <row r="889" s="18" customFormat="1" ht="15.75" customHeight="1"/>
    <row r="890" s="18" customFormat="1" ht="15.75" customHeight="1"/>
    <row r="891" s="18" customFormat="1" ht="15.75" customHeight="1"/>
    <row r="892" s="18" customFormat="1" ht="15.75" customHeight="1"/>
    <row r="893" s="18" customFormat="1" ht="15.75" customHeight="1"/>
    <row r="894" s="18" customFormat="1" ht="15.75" customHeight="1"/>
    <row r="895" s="18" customFormat="1" ht="15.75" customHeight="1"/>
    <row r="896" s="18" customFormat="1" ht="15.75" customHeight="1"/>
    <row r="897" s="18" customFormat="1" ht="15.75" customHeight="1"/>
    <row r="898" s="18" customFormat="1" ht="15.75" customHeight="1"/>
    <row r="899" s="18" customFormat="1" ht="15.75" customHeight="1"/>
    <row r="900" s="18" customFormat="1" ht="15.75" customHeight="1"/>
    <row r="901" s="18" customFormat="1" ht="15.75" customHeight="1"/>
    <row r="902" s="18" customFormat="1" ht="15.75" customHeight="1"/>
    <row r="903" s="18" customFormat="1" ht="15.75" customHeight="1"/>
    <row r="904" s="18" customFormat="1" ht="15.75" customHeight="1"/>
    <row r="905" s="18" customFormat="1" ht="15.75" customHeight="1"/>
    <row r="906" s="18" customFormat="1" ht="15.75" customHeight="1"/>
    <row r="907" s="18" customFormat="1" ht="15.75" customHeight="1"/>
    <row r="908" s="18" customFormat="1" ht="15.75" customHeight="1"/>
    <row r="909" s="18" customFormat="1" ht="15.75" customHeight="1"/>
    <row r="910" s="18" customFormat="1" ht="15.75" customHeight="1"/>
    <row r="911" s="18" customFormat="1" ht="15.75" customHeight="1"/>
    <row r="912" s="18" customFormat="1" ht="15.75" customHeight="1"/>
    <row r="913" s="18" customFormat="1" ht="15.75" customHeight="1"/>
    <row r="914" s="18" customFormat="1" ht="15.75" customHeight="1"/>
    <row r="915" s="18" customFormat="1" ht="15.75" customHeight="1"/>
    <row r="916" s="18" customFormat="1" ht="15.75" customHeight="1"/>
    <row r="917" s="18" customFormat="1" ht="15.75" customHeight="1"/>
    <row r="918" s="18" customFormat="1" ht="15.75" customHeight="1"/>
    <row r="919" s="18" customFormat="1" ht="15.75" customHeight="1"/>
    <row r="920" s="18" customFormat="1" ht="15.75" customHeight="1"/>
    <row r="921" s="18" customFormat="1" ht="15.75" customHeight="1"/>
    <row r="922" s="18" customFormat="1" ht="15.75" customHeight="1"/>
    <row r="923" s="18" customFormat="1" ht="15.75" customHeight="1"/>
    <row r="924" s="18" customFormat="1" ht="15.75" customHeight="1"/>
    <row r="925" s="18" customFormat="1" ht="15.75" customHeight="1"/>
    <row r="926" s="18" customFormat="1" ht="15.75" customHeight="1"/>
    <row r="927" s="18" customFormat="1" ht="15.75" customHeight="1"/>
    <row r="928" s="18" customFormat="1" ht="15.75" customHeight="1"/>
    <row r="929" s="18" customFormat="1" ht="15.75" customHeight="1"/>
    <row r="930" s="18" customFormat="1" ht="15.75" customHeight="1"/>
    <row r="931" s="18" customFormat="1" ht="15.75" customHeight="1"/>
    <row r="932" s="18" customFormat="1" ht="15.75" customHeight="1"/>
    <row r="933" s="18" customFormat="1" ht="15.75" customHeight="1"/>
    <row r="934" s="18" customFormat="1" ht="15.75" customHeight="1"/>
    <row r="935" s="18" customFormat="1" ht="15.75" customHeight="1"/>
    <row r="936" s="18" customFormat="1" ht="15.75" customHeight="1"/>
    <row r="937" s="18" customFormat="1" ht="15.75" customHeight="1"/>
    <row r="938" s="18" customFormat="1" ht="15.75" customHeight="1"/>
    <row r="939" s="18" customFormat="1" ht="15.75" customHeight="1"/>
    <row r="940" s="18" customFormat="1" ht="15.75" customHeight="1"/>
    <row r="941" s="18" customFormat="1" ht="15.75" customHeight="1"/>
    <row r="942" s="18" customFormat="1" ht="15.75" customHeight="1"/>
    <row r="943" s="18" customFormat="1" ht="15.75" customHeight="1"/>
    <row r="944" s="18" customFormat="1" ht="15.75" customHeight="1"/>
    <row r="945" s="18" customFormat="1" ht="15.75" customHeight="1"/>
    <row r="946" s="18" customFormat="1" ht="15.75" customHeight="1"/>
    <row r="947" s="18" customFormat="1" ht="15.75" customHeight="1"/>
    <row r="948" s="18" customFormat="1" ht="15.75" customHeight="1"/>
    <row r="949" s="18" customFormat="1" ht="15.75" customHeight="1"/>
    <row r="950" s="18" customFormat="1" ht="15.75" customHeight="1"/>
    <row r="951" s="18" customFormat="1" ht="15.75" customHeight="1"/>
    <row r="952" s="18" customFormat="1" ht="15.75" customHeight="1"/>
    <row r="953" s="18" customFormat="1" ht="15.75" customHeight="1"/>
    <row r="954" s="18" customFormat="1" ht="15.75" customHeight="1"/>
    <row r="955" s="18" customFormat="1" ht="15.75" customHeight="1"/>
    <row r="956" s="18" customFormat="1" ht="15.75" customHeight="1"/>
    <row r="957" s="18" customFormat="1" ht="15.75" customHeight="1"/>
    <row r="958" s="18" customFormat="1" ht="15.75" customHeight="1"/>
    <row r="959" s="18" customFormat="1" ht="15.75" customHeight="1"/>
    <row r="960" s="18" customFormat="1" ht="15.75" customHeight="1"/>
    <row r="961" s="18" customFormat="1" ht="15.75" customHeight="1"/>
    <row r="962" s="18" customFormat="1" ht="15.75" customHeight="1"/>
    <row r="963" s="18" customFormat="1" ht="15.75" customHeight="1"/>
    <row r="964" s="18" customFormat="1" ht="15.75" customHeight="1"/>
    <row r="965" s="18" customFormat="1" ht="15.75" customHeight="1"/>
    <row r="966" s="18" customFormat="1" ht="15.75" customHeight="1"/>
    <row r="967" s="18" customFormat="1" ht="15.75" customHeight="1"/>
    <row r="968" s="18" customFormat="1" ht="15.75" customHeight="1"/>
    <row r="969" s="18" customFormat="1" ht="15.75" customHeight="1"/>
    <row r="970" s="18" customFormat="1" ht="15.75" customHeight="1"/>
    <row r="971" s="18" customFormat="1" ht="15.75" customHeight="1"/>
    <row r="972" s="18" customFormat="1" ht="15.75" customHeight="1"/>
    <row r="973" s="18" customFormat="1" ht="15.75" customHeight="1"/>
    <row r="974" s="18" customFormat="1" ht="15.75" customHeight="1"/>
    <row r="975" s="18" customFormat="1" ht="15.75" customHeight="1"/>
    <row r="976" s="18" customFormat="1" ht="15.75" customHeight="1"/>
    <row r="977" s="18" customFormat="1" ht="15.75" customHeight="1"/>
    <row r="978" s="18" customFormat="1" ht="15.75" customHeight="1"/>
    <row r="979" s="18" customFormat="1" ht="15.75" customHeight="1"/>
    <row r="980" s="18" customFormat="1" ht="15.75" customHeight="1"/>
    <row r="981" s="18" customFormat="1" ht="15.75" customHeight="1"/>
    <row r="982" s="18" customFormat="1" ht="15.75" customHeight="1"/>
    <row r="983" s="18" customFormat="1" ht="15.75" customHeight="1"/>
    <row r="984" s="18" customFormat="1" ht="15.75" customHeight="1"/>
    <row r="985" s="18" customFormat="1" ht="15.75" customHeight="1"/>
    <row r="986" s="18" customFormat="1" ht="15.75" customHeight="1"/>
    <row r="987" s="18" customFormat="1" ht="15.75" customHeight="1"/>
    <row r="988" s="18" customFormat="1" ht="15.75" customHeight="1"/>
    <row r="989" s="18" customFormat="1" ht="15.75" customHeight="1"/>
    <row r="990" s="18" customFormat="1" ht="15.75" customHeight="1"/>
    <row r="991" s="18" customFormat="1" ht="15.75" customHeight="1"/>
    <row r="992" s="18" customFormat="1" ht="15.75" customHeight="1"/>
    <row r="993" s="18" customFormat="1" ht="15.75" customHeight="1"/>
    <row r="994" s="18" customFormat="1" ht="15.75" customHeight="1"/>
  </sheetData>
  <mergeCells count="13">
    <mergeCell ref="A1:O2"/>
    <mergeCell ref="B13:C13"/>
    <mergeCell ref="B14:C14"/>
    <mergeCell ref="G3:J3"/>
    <mergeCell ref="B8:C8"/>
    <mergeCell ref="B5:C5"/>
    <mergeCell ref="B4:C4"/>
    <mergeCell ref="B6:C6"/>
    <mergeCell ref="B3:D3"/>
    <mergeCell ref="B9:C9"/>
    <mergeCell ref="B10:C10"/>
    <mergeCell ref="B11:C11"/>
    <mergeCell ref="B12:C12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EF2CB"/>
  </sheetPr>
  <dimension ref="A1:AG997"/>
  <sheetViews>
    <sheetView showGridLines="0" zoomScale="115" zoomScaleNormal="115" workbookViewId="0">
      <selection activeCell="E10" sqref="E10"/>
    </sheetView>
  </sheetViews>
  <sheetFormatPr defaultColWidth="14.42578125" defaultRowHeight="15" customHeight="1"/>
  <cols>
    <col min="1" max="1" width="4" style="18" customWidth="1"/>
    <col min="2" max="2" width="31.140625" style="18" customWidth="1"/>
    <col min="3" max="5" width="22.7109375" style="18" customWidth="1"/>
    <col min="6" max="7" width="8.5703125" style="18" customWidth="1"/>
    <col min="8" max="9" width="9.140625" style="18" customWidth="1"/>
    <col min="10" max="10" width="18" style="18" customWidth="1"/>
    <col min="11" max="16" width="9.140625" style="18" customWidth="1"/>
    <col min="17" max="17" width="3.42578125" style="18" customWidth="1"/>
    <col min="18" max="33" width="9.140625" style="18" customWidth="1"/>
    <col min="34" max="16384" width="14.42578125" style="18"/>
  </cols>
  <sheetData>
    <row r="1" spans="1:33" s="97" customFormat="1" ht="30" customHeight="1">
      <c r="A1" s="166" t="s">
        <v>74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8"/>
      <c r="P1" s="2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3" s="97" customFormat="1" ht="30" customHeight="1">
      <c r="A2" s="211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30"/>
      <c r="P2" s="2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33" ht="23.25">
      <c r="A3" s="1"/>
      <c r="B3" s="2"/>
      <c r="C3" s="2"/>
      <c r="D3" s="2"/>
      <c r="E3" s="2"/>
      <c r="F3" s="1"/>
      <c r="H3" s="229"/>
      <c r="I3" s="229"/>
      <c r="J3" s="229"/>
      <c r="K3" s="229"/>
      <c r="L3" s="229"/>
      <c r="M3" s="229"/>
      <c r="N3" s="229"/>
      <c r="O3" s="229"/>
      <c r="P3" s="229"/>
      <c r="Q3" s="98"/>
      <c r="T3" s="1"/>
      <c r="U3" s="228"/>
      <c r="V3" s="276"/>
      <c r="W3" s="276"/>
      <c r="X3" s="276"/>
      <c r="Y3" s="276"/>
      <c r="Z3" s="276"/>
      <c r="AA3" s="99"/>
      <c r="AB3" s="228"/>
      <c r="AC3" s="276"/>
      <c r="AD3" s="276"/>
      <c r="AE3" s="276"/>
      <c r="AF3" s="276"/>
      <c r="AG3" s="276"/>
    </row>
    <row r="4" spans="1:33" ht="23.25">
      <c r="A4" s="1"/>
      <c r="B4" s="3" t="s">
        <v>75</v>
      </c>
      <c r="C4" s="231" t="s">
        <v>7</v>
      </c>
      <c r="D4" s="232"/>
      <c r="E4" s="233"/>
      <c r="F4" s="1"/>
      <c r="H4" s="98"/>
      <c r="I4" s="98"/>
      <c r="J4" s="98"/>
      <c r="K4" s="98"/>
      <c r="L4" s="98"/>
      <c r="M4" s="98"/>
      <c r="N4" s="98"/>
      <c r="O4" s="98"/>
      <c r="P4" s="98"/>
      <c r="Q4" s="98"/>
      <c r="T4" s="1"/>
      <c r="U4" s="100"/>
      <c r="V4" s="100"/>
      <c r="W4" s="100"/>
      <c r="X4" s="100"/>
      <c r="Y4" s="100"/>
      <c r="Z4" s="100"/>
      <c r="AA4" s="99"/>
      <c r="AB4" s="100"/>
      <c r="AC4" s="100"/>
      <c r="AD4" s="100"/>
      <c r="AE4" s="100"/>
      <c r="AF4" s="100"/>
      <c r="AG4" s="100"/>
    </row>
    <row r="5" spans="1:33">
      <c r="A5" s="4"/>
      <c r="B5" s="5"/>
      <c r="C5" s="6"/>
      <c r="D5" s="6"/>
      <c r="E5" s="7"/>
      <c r="F5" s="4"/>
      <c r="G5" s="101"/>
      <c r="T5" s="1"/>
      <c r="U5" s="1"/>
      <c r="V5" s="1"/>
      <c r="W5" s="1"/>
      <c r="X5" s="1"/>
      <c r="Y5" s="102"/>
      <c r="Z5" s="102"/>
      <c r="AA5" s="1"/>
      <c r="AB5" s="1"/>
      <c r="AC5" s="1"/>
      <c r="AD5" s="1"/>
      <c r="AE5" s="1"/>
      <c r="AF5" s="1"/>
      <c r="AG5" s="1"/>
    </row>
    <row r="6" spans="1:33" ht="15.75">
      <c r="A6" s="4"/>
      <c r="B6" s="8" t="s">
        <v>67</v>
      </c>
      <c r="C6" s="9" t="s">
        <v>76</v>
      </c>
      <c r="D6" s="9" t="s">
        <v>77</v>
      </c>
      <c r="E6" s="10" t="s">
        <v>78</v>
      </c>
      <c r="F6" s="4"/>
      <c r="T6" s="1"/>
      <c r="U6" s="1"/>
      <c r="V6" s="1"/>
      <c r="W6" s="103"/>
      <c r="X6" s="104"/>
      <c r="Y6" s="102"/>
      <c r="Z6" s="102"/>
      <c r="AA6" s="1"/>
      <c r="AB6" s="1"/>
      <c r="AC6" s="1"/>
      <c r="AD6" s="1"/>
      <c r="AE6" s="1"/>
      <c r="AF6" s="1"/>
      <c r="AG6" s="1"/>
    </row>
    <row r="7" spans="1:33" ht="15.75">
      <c r="A7" s="4"/>
      <c r="B7" s="11" t="s">
        <v>39</v>
      </c>
      <c r="C7" s="12">
        <f>Orçamento!$D9*Orçamento!$D$6</f>
        <v>75</v>
      </c>
      <c r="D7" s="12">
        <f>HLOOKUP($C$4,Anual!$D$4:$O$52,28,FALSE)</f>
        <v>0</v>
      </c>
      <c r="E7" s="13">
        <f t="shared" ref="E7:E12" si="0">C7-D7</f>
        <v>75</v>
      </c>
      <c r="F7" s="4"/>
      <c r="T7" s="1"/>
      <c r="U7" s="1"/>
      <c r="V7" s="1"/>
      <c r="W7" s="103"/>
      <c r="X7" s="104"/>
      <c r="Y7" s="102"/>
      <c r="Z7" s="102"/>
      <c r="AA7" s="1"/>
      <c r="AB7" s="1"/>
      <c r="AC7" s="1"/>
      <c r="AD7" s="1"/>
      <c r="AE7" s="1"/>
      <c r="AF7" s="1"/>
      <c r="AG7" s="1"/>
    </row>
    <row r="8" spans="1:33" ht="15.75">
      <c r="A8" s="4"/>
      <c r="B8" s="11" t="s">
        <v>69</v>
      </c>
      <c r="C8" s="12">
        <f>Orçamento!$D10*Orçamento!$D$6</f>
        <v>22.5</v>
      </c>
      <c r="D8" s="12">
        <f>HLOOKUP($C$4,Anual!$D$4:$O$52,48,FALSE)</f>
        <v>0</v>
      </c>
      <c r="E8" s="13">
        <f t="shared" si="0"/>
        <v>22.5</v>
      </c>
      <c r="F8" s="4"/>
      <c r="T8" s="1"/>
      <c r="U8" s="1"/>
      <c r="V8" s="1"/>
      <c r="W8" s="103"/>
      <c r="X8" s="104"/>
      <c r="Y8" s="102"/>
      <c r="Z8" s="102"/>
      <c r="AA8" s="1"/>
      <c r="AB8" s="1"/>
      <c r="AC8" s="1"/>
      <c r="AD8" s="1"/>
      <c r="AE8" s="1"/>
      <c r="AF8" s="1"/>
      <c r="AG8" s="1"/>
    </row>
    <row r="9" spans="1:33" ht="18.75">
      <c r="A9" s="4"/>
      <c r="B9" s="11" t="s">
        <v>70</v>
      </c>
      <c r="C9" s="12">
        <f>Orçamento!$D11*Orçamento!$D$6</f>
        <v>15</v>
      </c>
      <c r="D9" s="12">
        <f>HLOOKUP($C$4,Anual!$D$4:$O$52,49,FALSE)</f>
        <v>0</v>
      </c>
      <c r="E9" s="13">
        <f t="shared" si="0"/>
        <v>15</v>
      </c>
      <c r="F9" s="4"/>
      <c r="T9" s="1"/>
      <c r="U9" s="1"/>
      <c r="V9" s="1"/>
      <c r="W9" s="105"/>
      <c r="X9" s="106"/>
      <c r="Y9" s="102"/>
      <c r="Z9" s="102"/>
      <c r="AA9" s="1"/>
      <c r="AB9" s="1"/>
      <c r="AC9" s="1"/>
      <c r="AD9" s="1"/>
      <c r="AE9" s="1"/>
      <c r="AF9" s="1"/>
      <c r="AG9" s="1"/>
    </row>
    <row r="10" spans="1:33" ht="18.75">
      <c r="A10" s="4"/>
      <c r="B10" s="11" t="s">
        <v>71</v>
      </c>
      <c r="C10" s="12">
        <f>Orçamento!$D12*Orçamento!$D$6</f>
        <v>15</v>
      </c>
      <c r="D10" s="12">
        <f>HLOOKUP($C$4,Anual!$D$4:$O$52,46,FALSE)</f>
        <v>0</v>
      </c>
      <c r="E10" s="13">
        <f t="shared" si="0"/>
        <v>15</v>
      </c>
      <c r="F10" s="4"/>
      <c r="T10" s="1"/>
      <c r="U10" s="1"/>
      <c r="V10" s="1"/>
      <c r="W10" s="105"/>
      <c r="X10" s="106"/>
      <c r="Y10" s="102"/>
      <c r="Z10" s="102"/>
      <c r="AA10" s="1"/>
      <c r="AB10" s="1"/>
      <c r="AC10" s="1"/>
      <c r="AD10" s="1"/>
      <c r="AE10" s="1"/>
      <c r="AF10" s="1"/>
      <c r="AG10" s="1"/>
    </row>
    <row r="11" spans="1:33" ht="18.75">
      <c r="A11" s="4"/>
      <c r="B11" s="11" t="s">
        <v>72</v>
      </c>
      <c r="C11" s="12">
        <f>Orçamento!$D13*Orçamento!$D$6</f>
        <v>15</v>
      </c>
      <c r="D11" s="12">
        <f>HLOOKUP($C$4,Anual!$D$4:$O$52,41,FALSE)</f>
        <v>0</v>
      </c>
      <c r="E11" s="13">
        <f t="shared" si="0"/>
        <v>15</v>
      </c>
      <c r="F11" s="4"/>
      <c r="T11" s="1"/>
      <c r="U11" s="1"/>
      <c r="V11" s="1"/>
      <c r="W11" s="103"/>
      <c r="X11" s="107"/>
      <c r="Y11" s="102"/>
      <c r="Z11" s="102"/>
      <c r="AA11" s="1"/>
      <c r="AB11" s="1"/>
      <c r="AC11" s="1"/>
      <c r="AD11" s="1"/>
      <c r="AE11" s="1"/>
      <c r="AF11" s="1"/>
      <c r="AG11" s="1"/>
    </row>
    <row r="12" spans="1:33" ht="15.75">
      <c r="A12" s="4"/>
      <c r="B12" s="11" t="s">
        <v>79</v>
      </c>
      <c r="C12" s="12">
        <f>Orçamento!$D14*Orçamento!$D$6</f>
        <v>7.5</v>
      </c>
      <c r="D12" s="12">
        <f>HLOOKUP($C$4,Anual!$D$4:$O$52,47,FALSE)</f>
        <v>0</v>
      </c>
      <c r="E12" s="13">
        <f t="shared" si="0"/>
        <v>7.5</v>
      </c>
      <c r="F12" s="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  <c r="U12" s="1"/>
      <c r="V12" s="1"/>
      <c r="W12" s="108"/>
      <c r="X12" s="109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>
      <c r="A13" s="4"/>
      <c r="B13" s="14" t="s">
        <v>80</v>
      </c>
      <c r="C13" s="15">
        <f t="shared" ref="C13:D13" si="1">SUM(C7:C12)</f>
        <v>150</v>
      </c>
      <c r="D13" s="15">
        <f t="shared" si="1"/>
        <v>0</v>
      </c>
      <c r="E13" s="16">
        <f>C13-D13</f>
        <v>150</v>
      </c>
      <c r="F13" s="6" t="s">
        <v>81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"/>
      <c r="U13" s="1"/>
      <c r="V13" s="1"/>
      <c r="W13" s="108"/>
      <c r="X13" s="109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>
      <c r="A14" s="1"/>
      <c r="B14" s="225" t="s">
        <v>18</v>
      </c>
      <c r="C14" s="226"/>
      <c r="D14" s="226"/>
      <c r="E14" s="227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2"/>
      <c r="R14" s="2"/>
      <c r="S14" s="2"/>
      <c r="T14" s="1"/>
      <c r="U14" s="1"/>
      <c r="V14" s="1"/>
      <c r="W14" s="108"/>
      <c r="X14" s="109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>
      <c r="A15" s="2"/>
      <c r="B15" s="17"/>
      <c r="C15" s="17"/>
      <c r="D15" s="17"/>
      <c r="E15" s="1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  <c r="U15" s="1"/>
      <c r="V15" s="1"/>
      <c r="W15" s="108"/>
      <c r="X15" s="109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  <c r="U16" s="1"/>
      <c r="V16" s="1"/>
      <c r="W16" s="108"/>
      <c r="X16" s="109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  <c r="U17" s="1"/>
      <c r="V17" s="1"/>
      <c r="W17" s="108"/>
      <c r="X17" s="109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>
      <c r="A18" s="2"/>
      <c r="B18" s="2"/>
      <c r="C18" s="2"/>
      <c r="D18" s="2"/>
      <c r="E18" s="2"/>
      <c r="F18" s="2"/>
      <c r="G18" s="1"/>
      <c r="T18" s="1"/>
      <c r="U18" s="1"/>
      <c r="V18" s="1"/>
      <c r="W18" s="106"/>
      <c r="X18" s="11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.75" customHeight="1">
      <c r="A19" s="2"/>
      <c r="B19" s="2"/>
      <c r="C19" s="2"/>
      <c r="D19" s="2"/>
      <c r="E19" s="2"/>
      <c r="F19" s="2"/>
      <c r="G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>
      <c r="A20" s="2"/>
      <c r="G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>
      <c r="A21" s="1"/>
      <c r="G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>
      <c r="A22" s="1"/>
      <c r="G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/>
    <row r="28" spans="1:33" ht="15.75" customHeight="1"/>
    <row r="29" spans="1:33" ht="15.75" customHeight="1"/>
    <row r="30" spans="1:33" ht="15.75" customHeight="1"/>
    <row r="31" spans="1:33" ht="15.75" customHeight="1"/>
    <row r="32" spans="1:3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6">
    <mergeCell ref="B14:E14"/>
    <mergeCell ref="U3:Z3"/>
    <mergeCell ref="AB3:AG3"/>
    <mergeCell ref="H3:P3"/>
    <mergeCell ref="A1:O2"/>
    <mergeCell ref="C4:E4"/>
  </mergeCells>
  <pageMargins left="0.511811024" right="0.511811024" top="0.78740157499999996" bottom="0.78740157499999996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Anual!$D$4:$O$4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EF2CB"/>
  </sheetPr>
  <dimension ref="A2:AD947"/>
  <sheetViews>
    <sheetView showGridLines="0" zoomScale="115" zoomScaleNormal="115" workbookViewId="0">
      <pane ySplit="3" topLeftCell="H4" activePane="bottomLeft" state="frozen"/>
      <selection pane="bottomLeft" activeCell="Q4" sqref="Q4"/>
    </sheetView>
  </sheetViews>
  <sheetFormatPr defaultColWidth="14.42578125" defaultRowHeight="15" customHeight="1"/>
  <cols>
    <col min="1" max="1" width="1.42578125" style="18" customWidth="1"/>
    <col min="2" max="2" width="11.85546875" style="18" bestFit="1" customWidth="1"/>
    <col min="3" max="3" width="9.5703125" style="18" customWidth="1"/>
    <col min="4" max="4" width="4.85546875" style="18" customWidth="1"/>
    <col min="5" max="5" width="16.5703125" style="18" customWidth="1"/>
    <col min="6" max="6" width="12.7109375" style="18" customWidth="1"/>
    <col min="7" max="7" width="1.42578125" style="18" customWidth="1"/>
    <col min="8" max="8" width="11.85546875" style="18" bestFit="1" customWidth="1"/>
    <col min="9" max="9" width="14.42578125" style="18" customWidth="1"/>
    <col min="10" max="10" width="4.85546875" style="18" customWidth="1"/>
    <col min="11" max="11" width="19.42578125" style="18" customWidth="1"/>
    <col min="12" max="12" width="11.140625" style="18" bestFit="1" customWidth="1"/>
    <col min="13" max="13" width="1.42578125" style="18" customWidth="1"/>
    <col min="14" max="14" width="11.85546875" style="18" bestFit="1" customWidth="1"/>
    <col min="15" max="15" width="19.140625" style="18" bestFit="1" customWidth="1"/>
    <col min="16" max="16" width="4.85546875" style="18" customWidth="1"/>
    <col min="17" max="17" width="14" style="18" customWidth="1"/>
    <col min="18" max="18" width="10.140625" style="18" bestFit="1" customWidth="1"/>
    <col min="19" max="19" width="1.42578125" style="18" customWidth="1"/>
    <col min="20" max="20" width="11.85546875" style="18" bestFit="1" customWidth="1"/>
    <col min="21" max="21" width="12" style="18" bestFit="1" customWidth="1"/>
    <col min="22" max="22" width="4.85546875" style="18" customWidth="1"/>
    <col min="23" max="23" width="9.5703125" style="18" customWidth="1"/>
    <col min="24" max="24" width="11.140625" style="18" bestFit="1" customWidth="1"/>
    <col min="25" max="30" width="8.7109375" style="18" customWidth="1"/>
    <col min="31" max="16384" width="14.42578125" style="18"/>
  </cols>
  <sheetData>
    <row r="2" spans="1:30" ht="37.5" customHeight="1">
      <c r="A2" s="112"/>
      <c r="B2" s="234" t="s">
        <v>1</v>
      </c>
      <c r="C2" s="277"/>
      <c r="D2" s="277"/>
      <c r="E2" s="277"/>
      <c r="F2" s="278"/>
      <c r="G2" s="112"/>
      <c r="H2" s="234" t="s">
        <v>82</v>
      </c>
      <c r="I2" s="277"/>
      <c r="J2" s="277"/>
      <c r="K2" s="277"/>
      <c r="L2" s="278"/>
      <c r="M2" s="112"/>
      <c r="N2" s="234" t="s">
        <v>72</v>
      </c>
      <c r="O2" s="277"/>
      <c r="P2" s="277"/>
      <c r="Q2" s="277"/>
      <c r="R2" s="278"/>
      <c r="S2" s="112"/>
      <c r="T2" s="234" t="s">
        <v>51</v>
      </c>
      <c r="U2" s="277"/>
      <c r="V2" s="277"/>
      <c r="W2" s="277"/>
      <c r="X2" s="278"/>
      <c r="Y2" s="113"/>
      <c r="Z2" s="113"/>
      <c r="AA2" s="113"/>
      <c r="AB2" s="113"/>
      <c r="AC2" s="113"/>
      <c r="AD2" s="113"/>
    </row>
    <row r="3" spans="1:30">
      <c r="A3" s="114"/>
      <c r="B3" s="115" t="s">
        <v>83</v>
      </c>
      <c r="C3" s="115" t="s">
        <v>84</v>
      </c>
      <c r="D3" s="115" t="s">
        <v>75</v>
      </c>
      <c r="E3" s="115" t="s">
        <v>85</v>
      </c>
      <c r="F3" s="115" t="s">
        <v>86</v>
      </c>
      <c r="G3" s="114"/>
      <c r="H3" s="115" t="s">
        <v>83</v>
      </c>
      <c r="I3" s="115" t="s">
        <v>84</v>
      </c>
      <c r="J3" s="115" t="s">
        <v>75</v>
      </c>
      <c r="K3" s="115" t="s">
        <v>85</v>
      </c>
      <c r="L3" s="115" t="s">
        <v>86</v>
      </c>
      <c r="M3" s="114"/>
      <c r="N3" s="115" t="s">
        <v>83</v>
      </c>
      <c r="O3" s="115" t="s">
        <v>84</v>
      </c>
      <c r="P3" s="115" t="s">
        <v>75</v>
      </c>
      <c r="Q3" s="115" t="s">
        <v>85</v>
      </c>
      <c r="R3" s="115" t="s">
        <v>86</v>
      </c>
      <c r="S3" s="114"/>
      <c r="T3" s="115" t="s">
        <v>83</v>
      </c>
      <c r="U3" s="115" t="s">
        <v>84</v>
      </c>
      <c r="V3" s="115" t="s">
        <v>75</v>
      </c>
      <c r="W3" s="115" t="s">
        <v>85</v>
      </c>
      <c r="X3" s="115" t="s">
        <v>86</v>
      </c>
      <c r="Y3" s="114"/>
      <c r="Z3" s="114"/>
      <c r="AA3" s="114"/>
      <c r="AB3" s="114"/>
      <c r="AC3" s="114"/>
      <c r="AD3" s="114"/>
    </row>
    <row r="4" spans="1:30">
      <c r="A4" s="101"/>
      <c r="B4" s="116">
        <v>45288</v>
      </c>
      <c r="C4" s="18" t="s">
        <v>87</v>
      </c>
      <c r="D4" s="18">
        <f t="shared" ref="D4:D5" si="0">MONTH(B4)</f>
        <v>12</v>
      </c>
      <c r="E4" s="18" t="s">
        <v>87</v>
      </c>
      <c r="F4" s="101">
        <v>3000</v>
      </c>
      <c r="G4" s="101"/>
      <c r="H4" s="116">
        <v>45288</v>
      </c>
      <c r="I4" s="18" t="s">
        <v>20</v>
      </c>
      <c r="J4" s="18">
        <f t="shared" ref="J4:J5" si="1">MONTH(H4)</f>
        <v>12</v>
      </c>
      <c r="K4" s="18" t="s">
        <v>88</v>
      </c>
      <c r="L4" s="101">
        <v>452.03</v>
      </c>
      <c r="M4" s="101"/>
      <c r="N4" s="116">
        <v>45306</v>
      </c>
      <c r="O4" s="18" t="s">
        <v>43</v>
      </c>
      <c r="P4" s="18">
        <f t="shared" ref="P4:P5" si="2">MONTH(N4)</f>
        <v>1</v>
      </c>
      <c r="Q4" s="18" t="s">
        <v>89</v>
      </c>
      <c r="R4" s="101">
        <v>15</v>
      </c>
      <c r="S4" s="101"/>
      <c r="T4" s="116">
        <v>45289</v>
      </c>
      <c r="U4" s="18" t="s">
        <v>90</v>
      </c>
      <c r="V4" s="18">
        <f t="shared" ref="V4:V5" si="3">MONTH(T4)</f>
        <v>12</v>
      </c>
      <c r="W4" s="18" t="s">
        <v>91</v>
      </c>
      <c r="X4" s="101">
        <v>200</v>
      </c>
    </row>
    <row r="5" spans="1:30" ht="15.75" customHeight="1">
      <c r="B5" s="116">
        <v>45288</v>
      </c>
      <c r="C5" s="18" t="s">
        <v>15</v>
      </c>
      <c r="D5" s="18">
        <f t="shared" si="0"/>
        <v>12</v>
      </c>
      <c r="F5" s="101">
        <v>1000</v>
      </c>
      <c r="H5" s="116"/>
      <c r="J5" s="18">
        <f t="shared" si="1"/>
        <v>1</v>
      </c>
      <c r="N5" s="116"/>
      <c r="P5" s="18">
        <f t="shared" si="2"/>
        <v>1</v>
      </c>
      <c r="R5" s="101"/>
      <c r="T5" s="116"/>
      <c r="V5" s="18">
        <f t="shared" si="3"/>
        <v>1</v>
      </c>
    </row>
    <row r="6" spans="1:30" ht="15.75" customHeight="1">
      <c r="B6" s="116">
        <v>45288</v>
      </c>
      <c r="C6" s="18" t="s">
        <v>16</v>
      </c>
      <c r="D6" s="18">
        <f>MONTH(B6)</f>
        <v>12</v>
      </c>
      <c r="F6" s="101">
        <v>2000</v>
      </c>
      <c r="H6" s="116"/>
      <c r="J6" s="18">
        <f>MONTH(H6)</f>
        <v>1</v>
      </c>
      <c r="N6" s="117"/>
    </row>
    <row r="7" spans="1:30" ht="15.75" customHeight="1">
      <c r="H7" s="118"/>
      <c r="N7" s="117"/>
    </row>
    <row r="8" spans="1:30" ht="15.75" customHeight="1">
      <c r="H8" s="118"/>
      <c r="N8" s="117"/>
    </row>
    <row r="9" spans="1:30" ht="15.75" customHeight="1">
      <c r="H9" s="118"/>
      <c r="N9" s="117"/>
    </row>
    <row r="10" spans="1:30" ht="15.75" customHeight="1">
      <c r="H10" s="118"/>
      <c r="N10" s="117"/>
    </row>
    <row r="11" spans="1:30" ht="15.75" customHeight="1">
      <c r="H11" s="118"/>
      <c r="N11" s="117"/>
    </row>
    <row r="12" spans="1:30" ht="15.75" customHeight="1">
      <c r="H12" s="118"/>
      <c r="N12" s="117"/>
    </row>
    <row r="13" spans="1:30" ht="15.75" customHeight="1">
      <c r="H13" s="118"/>
      <c r="N13" s="116"/>
    </row>
    <row r="14" spans="1:30" ht="15.75" customHeight="1">
      <c r="H14" s="118"/>
      <c r="N14" s="116"/>
    </row>
    <row r="15" spans="1:30" ht="15.75" customHeight="1">
      <c r="H15" s="118"/>
      <c r="N15" s="116"/>
    </row>
    <row r="16" spans="1:30" ht="15.75" customHeight="1">
      <c r="H16" s="118"/>
      <c r="N16" s="116"/>
    </row>
    <row r="17" spans="8:8" ht="15.75" customHeight="1">
      <c r="H17" s="118"/>
    </row>
    <row r="18" spans="8:8" ht="15.75" customHeight="1">
      <c r="H18" s="118"/>
    </row>
    <row r="19" spans="8:8" ht="15.75" customHeight="1">
      <c r="H19" s="118"/>
    </row>
    <row r="20" spans="8:8" ht="15.75" customHeight="1"/>
    <row r="21" spans="8:8" ht="15.75" customHeight="1"/>
    <row r="22" spans="8:8" ht="15.75" customHeight="1"/>
    <row r="23" spans="8:8" ht="15.75" customHeight="1"/>
    <row r="24" spans="8:8" ht="15.75" customHeight="1"/>
    <row r="25" spans="8:8" ht="15.75" customHeight="1"/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="18" customFormat="1" ht="15.75" customHeight="1"/>
    <row r="34" s="18" customFormat="1" ht="15.75" customHeight="1"/>
    <row r="35" s="18" customFormat="1" ht="15.75" customHeight="1"/>
    <row r="36" s="18" customFormat="1" ht="15.75" customHeight="1"/>
    <row r="37" s="18" customFormat="1" ht="15.75" customHeight="1"/>
    <row r="38" s="18" customFormat="1" ht="15.75" customHeight="1"/>
    <row r="39" s="18" customFormat="1" ht="15.75" customHeight="1"/>
    <row r="40" s="18" customFormat="1" ht="15.75" customHeight="1"/>
    <row r="41" s="18" customFormat="1" ht="15.75" customHeight="1"/>
    <row r="42" s="18" customFormat="1" ht="15.75" customHeight="1"/>
    <row r="43" s="18" customFormat="1" ht="15.75" customHeight="1"/>
    <row r="44" s="18" customFormat="1" ht="15.75" customHeight="1"/>
    <row r="45" s="18" customFormat="1" ht="15.75" customHeight="1"/>
    <row r="46" s="18" customFormat="1" ht="15.75" customHeight="1"/>
    <row r="47" s="18" customFormat="1" ht="15.75" customHeight="1"/>
    <row r="48" s="18" customFormat="1" ht="15.75" customHeight="1"/>
    <row r="49" s="18" customFormat="1" ht="15.75" customHeight="1"/>
    <row r="50" s="18" customFormat="1" ht="15.75" customHeight="1"/>
    <row r="51" s="18" customFormat="1" ht="15.75" customHeight="1"/>
    <row r="52" s="18" customFormat="1" ht="15.75" customHeight="1"/>
    <row r="53" s="18" customFormat="1" ht="15.75" customHeight="1"/>
    <row r="54" s="18" customFormat="1" ht="15.75" customHeight="1"/>
    <row r="55" s="18" customFormat="1" ht="15.75" customHeight="1"/>
    <row r="56" s="18" customFormat="1" ht="15.75" customHeight="1"/>
    <row r="57" s="18" customFormat="1" ht="15.75" customHeight="1"/>
    <row r="58" s="18" customFormat="1" ht="15.75" customHeight="1"/>
    <row r="59" s="18" customFormat="1" ht="15.75" customHeight="1"/>
    <row r="60" s="18" customFormat="1" ht="15.75" customHeight="1"/>
    <row r="61" s="18" customFormat="1" ht="15.75" customHeight="1"/>
    <row r="62" s="18" customFormat="1" ht="15.75" customHeight="1"/>
    <row r="63" s="18" customFormat="1" ht="15.75" customHeight="1"/>
    <row r="64" s="18" customFormat="1" ht="15.75" customHeight="1"/>
    <row r="65" s="18" customFormat="1" ht="15.75" customHeight="1"/>
    <row r="66" s="18" customFormat="1" ht="15.75" customHeight="1"/>
    <row r="67" s="18" customFormat="1" ht="15.75" customHeight="1"/>
    <row r="68" s="18" customFormat="1" ht="15.75" customHeight="1"/>
    <row r="69" s="18" customFormat="1" ht="15.75" customHeight="1"/>
    <row r="70" s="18" customFormat="1" ht="15.75" customHeight="1"/>
    <row r="71" s="18" customFormat="1" ht="15.75" customHeight="1"/>
    <row r="72" s="18" customFormat="1" ht="15.75" customHeight="1"/>
    <row r="73" s="18" customFormat="1" ht="15.75" customHeight="1"/>
    <row r="74" s="18" customFormat="1" ht="15.75" customHeight="1"/>
    <row r="75" s="18" customFormat="1" ht="15.75" customHeight="1"/>
    <row r="76" s="18" customFormat="1" ht="15.75" customHeight="1"/>
    <row r="77" s="18" customFormat="1" ht="15.75" customHeight="1"/>
    <row r="78" s="18" customFormat="1" ht="15.75" customHeight="1"/>
    <row r="79" s="18" customFormat="1" ht="15.75" customHeight="1"/>
    <row r="80" s="18" customFormat="1" ht="15.75" customHeight="1"/>
    <row r="81" s="18" customFormat="1" ht="15.75" customHeight="1"/>
    <row r="82" s="18" customFormat="1" ht="15.75" customHeight="1"/>
    <row r="83" s="18" customFormat="1" ht="15.75" customHeight="1"/>
    <row r="84" s="18" customFormat="1" ht="15.75" customHeight="1"/>
    <row r="85" s="18" customFormat="1" ht="15.75" customHeight="1"/>
    <row r="86" s="18" customFormat="1" ht="15.75" customHeight="1"/>
    <row r="87" s="18" customFormat="1" ht="15.75" customHeight="1"/>
    <row r="88" s="18" customFormat="1" ht="15.75" customHeight="1"/>
    <row r="89" s="18" customFormat="1" ht="15.75" customHeight="1"/>
    <row r="90" s="18" customFormat="1" ht="15.75" customHeight="1"/>
    <row r="91" s="18" customFormat="1" ht="15.75" customHeight="1"/>
    <row r="92" s="18" customFormat="1" ht="15.75" customHeight="1"/>
    <row r="93" s="18" customFormat="1" ht="15.75" customHeight="1"/>
    <row r="94" s="18" customFormat="1" ht="15.75" customHeight="1"/>
    <row r="95" s="18" customFormat="1" ht="15.75" customHeight="1"/>
    <row r="96" s="18" customFormat="1" ht="15.75" customHeight="1"/>
    <row r="97" s="18" customFormat="1" ht="15.75" customHeight="1"/>
    <row r="98" s="18" customFormat="1" ht="15.75" customHeight="1"/>
    <row r="99" s="18" customFormat="1" ht="15.75" customHeight="1"/>
    <row r="100" s="18" customFormat="1" ht="15.75" customHeight="1"/>
    <row r="101" s="18" customFormat="1" ht="15.75" customHeight="1"/>
    <row r="102" s="18" customFormat="1" ht="15.75" customHeight="1"/>
    <row r="103" s="18" customFormat="1" ht="15.75" customHeight="1"/>
    <row r="104" s="18" customFormat="1" ht="15.75" customHeight="1"/>
    <row r="105" s="18" customFormat="1" ht="15.75" customHeight="1"/>
    <row r="106" s="18" customFormat="1" ht="15.75" customHeight="1"/>
    <row r="107" s="18" customFormat="1" ht="15.75" customHeight="1"/>
    <row r="108" s="18" customFormat="1" ht="15.75" customHeight="1"/>
    <row r="109" s="18" customFormat="1" ht="15.75" customHeight="1"/>
    <row r="110" s="18" customFormat="1" ht="15.75" customHeight="1"/>
    <row r="111" s="18" customFormat="1" ht="15.75" customHeight="1"/>
    <row r="112" s="18" customFormat="1" ht="15.75" customHeight="1"/>
    <row r="113" s="18" customFormat="1" ht="15.75" customHeight="1"/>
    <row r="114" s="18" customFormat="1" ht="15.75" customHeight="1"/>
    <row r="115" s="18" customFormat="1" ht="15.75" customHeight="1"/>
    <row r="116" s="18" customFormat="1" ht="15.75" customHeight="1"/>
    <row r="117" s="18" customFormat="1" ht="15.75" customHeight="1"/>
    <row r="118" s="18" customFormat="1" ht="15.75" customHeight="1"/>
    <row r="119" s="18" customFormat="1" ht="15.75" customHeight="1"/>
    <row r="120" s="18" customFormat="1" ht="15.75" customHeight="1"/>
    <row r="121" s="18" customFormat="1" ht="15.75" customHeight="1"/>
    <row r="122" s="18" customFormat="1" ht="15.75" customHeight="1"/>
    <row r="123" s="18" customFormat="1" ht="15.75" customHeight="1"/>
    <row r="124" s="18" customFormat="1" ht="15.75" customHeight="1"/>
    <row r="125" s="18" customFormat="1" ht="15.75" customHeight="1"/>
    <row r="126" s="18" customFormat="1" ht="15.75" customHeight="1"/>
    <row r="127" s="18" customFormat="1" ht="15.75" customHeight="1"/>
    <row r="128" s="18" customFormat="1" ht="15.75" customHeight="1"/>
    <row r="129" s="18" customFormat="1" ht="15.75" customHeight="1"/>
    <row r="130" s="18" customFormat="1" ht="15.75" customHeight="1"/>
    <row r="131" s="18" customFormat="1" ht="15.75" customHeight="1"/>
    <row r="132" s="18" customFormat="1" ht="15.75" customHeight="1"/>
    <row r="133" s="18" customFormat="1" ht="15.75" customHeight="1"/>
    <row r="134" s="18" customFormat="1" ht="15.75" customHeight="1"/>
    <row r="135" s="18" customFormat="1" ht="15.75" customHeight="1"/>
    <row r="136" s="18" customFormat="1" ht="15.75" customHeight="1"/>
    <row r="137" s="18" customFormat="1" ht="15.75" customHeight="1"/>
    <row r="138" s="18" customFormat="1" ht="15.75" customHeight="1"/>
    <row r="139" s="18" customFormat="1" ht="15.75" customHeight="1"/>
    <row r="140" s="18" customFormat="1" ht="15.75" customHeight="1"/>
    <row r="141" s="18" customFormat="1" ht="15.75" customHeight="1"/>
    <row r="142" s="18" customFormat="1" ht="15.75" customHeight="1"/>
    <row r="143" s="18" customFormat="1" ht="15.75" customHeight="1"/>
    <row r="144" s="18" customFormat="1" ht="15.75" customHeight="1"/>
    <row r="145" s="18" customFormat="1" ht="15.75" customHeight="1"/>
    <row r="146" s="18" customFormat="1" ht="15.75" customHeight="1"/>
    <row r="147" s="18" customFormat="1" ht="15.75" customHeight="1"/>
    <row r="148" s="18" customFormat="1" ht="15.75" customHeight="1"/>
    <row r="149" s="18" customFormat="1" ht="15.75" customHeight="1"/>
    <row r="150" s="18" customFormat="1" ht="15.75" customHeight="1"/>
    <row r="151" s="18" customFormat="1" ht="15.75" customHeight="1"/>
    <row r="152" s="18" customFormat="1" ht="15.75" customHeight="1"/>
    <row r="153" s="18" customFormat="1" ht="15.75" customHeight="1"/>
    <row r="154" s="18" customFormat="1" ht="15.75" customHeight="1"/>
    <row r="155" s="18" customFormat="1" ht="15.75" customHeight="1"/>
    <row r="156" s="18" customFormat="1" ht="15.75" customHeight="1"/>
    <row r="157" s="18" customFormat="1" ht="15.75" customHeight="1"/>
    <row r="158" s="18" customFormat="1" ht="15.75" customHeight="1"/>
    <row r="159" s="18" customFormat="1" ht="15.75" customHeight="1"/>
    <row r="160" s="18" customFormat="1" ht="15.75" customHeight="1"/>
    <row r="161" s="18" customFormat="1" ht="15.75" customHeight="1"/>
    <row r="162" s="18" customFormat="1" ht="15.75" customHeight="1"/>
    <row r="163" s="18" customFormat="1" ht="15.75" customHeight="1"/>
    <row r="164" s="18" customFormat="1" ht="15.75" customHeight="1"/>
    <row r="165" s="18" customFormat="1" ht="15.75" customHeight="1"/>
    <row r="166" s="18" customFormat="1" ht="15.75" customHeight="1"/>
    <row r="167" s="18" customFormat="1" ht="15.75" customHeight="1"/>
    <row r="168" s="18" customFormat="1" ht="15.75" customHeight="1"/>
    <row r="169" s="18" customFormat="1" ht="15.75" customHeight="1"/>
    <row r="170" s="18" customFormat="1" ht="15.75" customHeight="1"/>
    <row r="171" s="18" customFormat="1" ht="15.75" customHeight="1"/>
    <row r="172" s="18" customFormat="1" ht="15.75" customHeight="1"/>
    <row r="173" s="18" customFormat="1" ht="15.75" customHeight="1"/>
    <row r="174" s="18" customFormat="1" ht="15.75" customHeight="1"/>
    <row r="175" s="18" customFormat="1" ht="15.75" customHeight="1"/>
    <row r="176" s="18" customFormat="1" ht="15.75" customHeight="1"/>
    <row r="177" s="18" customFormat="1" ht="15.75" customHeight="1"/>
    <row r="178" s="18" customFormat="1" ht="15.75" customHeight="1"/>
    <row r="179" s="18" customFormat="1" ht="15.75" customHeight="1"/>
    <row r="180" s="18" customFormat="1" ht="15.75" customHeight="1"/>
    <row r="181" s="18" customFormat="1" ht="15.75" customHeight="1"/>
    <row r="182" s="18" customFormat="1" ht="15.75" customHeight="1"/>
    <row r="183" s="18" customFormat="1" ht="15.75" customHeight="1"/>
    <row r="184" s="18" customFormat="1" ht="15.75" customHeight="1"/>
    <row r="185" s="18" customFormat="1" ht="15.75" customHeight="1"/>
    <row r="186" s="18" customFormat="1" ht="15.75" customHeight="1"/>
    <row r="187" s="18" customFormat="1" ht="15.75" customHeight="1"/>
    <row r="188" s="18" customFormat="1" ht="15.75" customHeight="1"/>
    <row r="189" s="18" customFormat="1" ht="15.75" customHeight="1"/>
    <row r="190" s="18" customFormat="1" ht="15.75" customHeight="1"/>
    <row r="191" s="18" customFormat="1" ht="15.75" customHeight="1"/>
    <row r="192" s="18" customFormat="1" ht="15.75" customHeight="1"/>
    <row r="193" s="18" customFormat="1" ht="15.75" customHeight="1"/>
    <row r="194" s="18" customFormat="1" ht="15.75" customHeight="1"/>
    <row r="195" s="18" customFormat="1" ht="15.75" customHeight="1"/>
    <row r="196" s="18" customFormat="1" ht="15.75" customHeight="1"/>
    <row r="197" s="18" customFormat="1" ht="15.75" customHeight="1"/>
    <row r="198" s="18" customFormat="1" ht="15.75" customHeight="1"/>
    <row r="199" s="18" customFormat="1" ht="15.75" customHeight="1"/>
    <row r="200" s="18" customFormat="1" ht="15.75" customHeight="1"/>
    <row r="201" s="18" customFormat="1" ht="15.75" customHeight="1"/>
    <row r="202" s="18" customFormat="1" ht="15.75" customHeight="1"/>
    <row r="203" s="18" customFormat="1" ht="15.75" customHeight="1"/>
    <row r="204" s="18" customFormat="1" ht="15.75" customHeight="1"/>
    <row r="205" s="18" customFormat="1" ht="15.75" customHeight="1"/>
    <row r="206" s="18" customFormat="1" ht="15.75" customHeight="1"/>
    <row r="207" s="18" customFormat="1" ht="15.75" customHeight="1"/>
    <row r="208" s="18" customFormat="1" ht="15.75" customHeight="1"/>
    <row r="209" s="18" customFormat="1" ht="15.75" customHeight="1"/>
    <row r="210" s="18" customFormat="1" ht="15.75" customHeight="1"/>
    <row r="211" s="18" customFormat="1" ht="15.75" customHeight="1"/>
    <row r="212" s="18" customFormat="1" ht="15.75" customHeight="1"/>
    <row r="213" s="18" customFormat="1" ht="15.75" customHeight="1"/>
    <row r="214" s="18" customFormat="1" ht="15.75" customHeight="1"/>
    <row r="215" s="18" customFormat="1" ht="15.75" customHeight="1"/>
    <row r="216" s="18" customFormat="1" ht="15.75" customHeight="1"/>
    <row r="217" s="18" customFormat="1" ht="15.75" customHeight="1"/>
    <row r="218" s="18" customFormat="1" ht="15.75" customHeight="1"/>
    <row r="219" s="18" customFormat="1" ht="15.75" customHeight="1"/>
    <row r="220" s="18" customFormat="1" ht="15.75" customHeight="1"/>
    <row r="221" s="18" customFormat="1" ht="15.75" customHeight="1"/>
    <row r="222" s="18" customFormat="1" ht="15.75" customHeight="1"/>
    <row r="223" s="18" customFormat="1" ht="15.75" customHeight="1"/>
    <row r="224" s="18" customFormat="1" ht="15.75" customHeight="1"/>
    <row r="225" s="18" customFormat="1" ht="15.75" customHeight="1"/>
    <row r="226" s="18" customFormat="1" ht="15.75" customHeight="1"/>
    <row r="227" s="18" customFormat="1" ht="15.75" customHeight="1"/>
    <row r="228" s="18" customFormat="1" ht="15.75" customHeight="1"/>
    <row r="229" s="18" customFormat="1" ht="15.75" customHeight="1"/>
    <row r="230" s="18" customFormat="1" ht="15.75" customHeight="1"/>
    <row r="231" s="18" customFormat="1" ht="15.75" customHeight="1"/>
    <row r="232" s="18" customFormat="1" ht="15.75" customHeight="1"/>
    <row r="233" s="18" customFormat="1" ht="15.75" customHeight="1"/>
    <row r="234" s="18" customFormat="1" ht="15.75" customHeight="1"/>
    <row r="235" s="18" customFormat="1" ht="15.75" customHeight="1"/>
    <row r="236" s="18" customFormat="1" ht="15.75" customHeight="1"/>
    <row r="237" s="18" customFormat="1" ht="15.75" customHeight="1"/>
    <row r="238" s="18" customFormat="1" ht="15.75" customHeight="1"/>
    <row r="239" s="18" customFormat="1" ht="15.75" customHeight="1"/>
    <row r="240" s="18" customFormat="1" ht="15.75" customHeight="1"/>
    <row r="241" s="18" customFormat="1" ht="15.75" customHeight="1"/>
    <row r="242" s="18" customFormat="1" ht="15.75" customHeight="1"/>
    <row r="243" s="18" customFormat="1" ht="15.75" customHeight="1"/>
    <row r="244" s="18" customFormat="1" ht="15.75" customHeight="1"/>
    <row r="245" s="18" customFormat="1" ht="15.75" customHeight="1"/>
    <row r="246" s="18" customFormat="1" ht="15.75" customHeight="1"/>
    <row r="247" s="18" customFormat="1" ht="15.75" customHeight="1"/>
    <row r="248" s="18" customFormat="1" ht="15.75" customHeight="1"/>
    <row r="249" s="18" customFormat="1" ht="15.75" customHeight="1"/>
    <row r="250" s="18" customFormat="1" ht="15.75" customHeight="1"/>
    <row r="251" s="18" customFormat="1" ht="15.75" customHeight="1"/>
    <row r="252" s="18" customFormat="1" ht="15.75" customHeight="1"/>
    <row r="253" s="18" customFormat="1" ht="15.75" customHeight="1"/>
    <row r="254" s="18" customFormat="1" ht="15.75" customHeight="1"/>
    <row r="255" s="18" customFormat="1" ht="15.75" customHeight="1"/>
    <row r="256" s="18" customFormat="1" ht="15.75" customHeight="1"/>
    <row r="257" s="18" customFormat="1" ht="15.75" customHeight="1"/>
    <row r="258" s="18" customFormat="1" ht="15.75" customHeight="1"/>
    <row r="259" s="18" customFormat="1" ht="15.75" customHeight="1"/>
    <row r="260" s="18" customFormat="1" ht="15.75" customHeight="1"/>
    <row r="261" s="18" customFormat="1" ht="15.75" customHeight="1"/>
    <row r="262" s="18" customFormat="1" ht="15.75" customHeight="1"/>
    <row r="263" s="18" customFormat="1" ht="15.75" customHeight="1"/>
    <row r="264" s="18" customFormat="1" ht="15.75" customHeight="1"/>
    <row r="265" s="18" customFormat="1" ht="15.75" customHeight="1"/>
    <row r="266" s="18" customFormat="1" ht="15.75" customHeight="1"/>
    <row r="267" s="18" customFormat="1" ht="15.75" customHeight="1"/>
    <row r="268" s="18" customFormat="1" ht="15.75" customHeight="1"/>
    <row r="269" s="18" customFormat="1" ht="15.75" customHeight="1"/>
    <row r="270" s="18" customFormat="1" ht="15.75" customHeight="1"/>
    <row r="271" s="18" customFormat="1" ht="15.75" customHeight="1"/>
    <row r="272" s="18" customFormat="1" ht="15.75" customHeight="1"/>
    <row r="273" s="18" customFormat="1" ht="15.75" customHeight="1"/>
    <row r="274" s="18" customFormat="1" ht="15.75" customHeight="1"/>
    <row r="275" s="18" customFormat="1" ht="15.75" customHeight="1"/>
    <row r="276" s="18" customFormat="1" ht="15.75" customHeight="1"/>
    <row r="277" s="18" customFormat="1" ht="15.75" customHeight="1"/>
    <row r="278" s="18" customFormat="1" ht="15.75" customHeight="1"/>
    <row r="279" s="18" customFormat="1" ht="15.75" customHeight="1"/>
    <row r="280" s="18" customFormat="1" ht="15.75" customHeight="1"/>
    <row r="281" s="18" customFormat="1" ht="15.75" customHeight="1"/>
    <row r="282" s="18" customFormat="1" ht="15.75" customHeight="1"/>
    <row r="283" s="18" customFormat="1" ht="15.75" customHeight="1"/>
    <row r="284" s="18" customFormat="1" ht="15.75" customHeight="1"/>
    <row r="285" s="18" customFormat="1" ht="15.75" customHeight="1"/>
    <row r="286" s="18" customFormat="1" ht="15.75" customHeight="1"/>
    <row r="287" s="18" customFormat="1" ht="15.75" customHeight="1"/>
    <row r="288" s="18" customFormat="1" ht="15.75" customHeight="1"/>
    <row r="289" s="18" customFormat="1" ht="15.75" customHeight="1"/>
    <row r="290" s="18" customFormat="1" ht="15.75" customHeight="1"/>
    <row r="291" s="18" customFormat="1" ht="15.75" customHeight="1"/>
    <row r="292" s="18" customFormat="1" ht="15.75" customHeight="1"/>
    <row r="293" s="18" customFormat="1" ht="15.75" customHeight="1"/>
    <row r="294" s="18" customFormat="1" ht="15.75" customHeight="1"/>
    <row r="295" s="18" customFormat="1" ht="15.75" customHeight="1"/>
    <row r="296" s="18" customFormat="1" ht="15.75" customHeight="1"/>
    <row r="297" s="18" customFormat="1" ht="15.75" customHeight="1"/>
    <row r="298" s="18" customFormat="1" ht="15.75" customHeight="1"/>
    <row r="299" s="18" customFormat="1" ht="15.75" customHeight="1"/>
    <row r="300" s="18" customFormat="1" ht="15.75" customHeight="1"/>
    <row r="301" s="18" customFormat="1" ht="15.75" customHeight="1"/>
    <row r="302" s="18" customFormat="1" ht="15.75" customHeight="1"/>
    <row r="303" s="18" customFormat="1" ht="15.75" customHeight="1"/>
    <row r="304" s="18" customFormat="1" ht="15.75" customHeight="1"/>
    <row r="305" s="18" customFormat="1" ht="15.75" customHeight="1"/>
    <row r="306" s="18" customFormat="1" ht="15.75" customHeight="1"/>
    <row r="307" s="18" customFormat="1" ht="15.75" customHeight="1"/>
    <row r="308" s="18" customFormat="1" ht="15.75" customHeight="1"/>
    <row r="309" s="18" customFormat="1" ht="15.75" customHeight="1"/>
    <row r="310" s="18" customFormat="1" ht="15.75" customHeight="1"/>
    <row r="311" s="18" customFormat="1" ht="15.75" customHeight="1"/>
    <row r="312" s="18" customFormat="1" ht="15.75" customHeight="1"/>
    <row r="313" s="18" customFormat="1" ht="15.75" customHeight="1"/>
    <row r="314" s="18" customFormat="1" ht="15.75" customHeight="1"/>
    <row r="315" s="18" customFormat="1" ht="15.75" customHeight="1"/>
    <row r="316" s="18" customFormat="1" ht="15.75" customHeight="1"/>
    <row r="317" s="18" customFormat="1" ht="15.75" customHeight="1"/>
    <row r="318" s="18" customFormat="1" ht="15.75" customHeight="1"/>
    <row r="319" s="18" customFormat="1" ht="15.75" customHeight="1"/>
    <row r="320" s="18" customFormat="1" ht="15.75" customHeight="1"/>
    <row r="321" s="18" customFormat="1" ht="15.75" customHeight="1"/>
    <row r="322" s="18" customFormat="1" ht="15.75" customHeight="1"/>
    <row r="323" s="18" customFormat="1" ht="15.75" customHeight="1"/>
    <row r="324" s="18" customFormat="1" ht="15.75" customHeight="1"/>
    <row r="325" s="18" customFormat="1" ht="15.75" customHeight="1"/>
    <row r="326" s="18" customFormat="1" ht="15.75" customHeight="1"/>
    <row r="327" s="18" customFormat="1" ht="15.75" customHeight="1"/>
    <row r="328" s="18" customFormat="1" ht="15.75" customHeight="1"/>
    <row r="329" s="18" customFormat="1" ht="15.75" customHeight="1"/>
    <row r="330" s="18" customFormat="1" ht="15.75" customHeight="1"/>
    <row r="331" s="18" customFormat="1" ht="15.75" customHeight="1"/>
    <row r="332" s="18" customFormat="1" ht="15.75" customHeight="1"/>
    <row r="333" s="18" customFormat="1" ht="15.75" customHeight="1"/>
    <row r="334" s="18" customFormat="1" ht="15.75" customHeight="1"/>
    <row r="335" s="18" customFormat="1" ht="15.75" customHeight="1"/>
    <row r="336" s="18" customFormat="1" ht="15.75" customHeight="1"/>
    <row r="337" s="18" customFormat="1" ht="15.75" customHeight="1"/>
    <row r="338" s="18" customFormat="1" ht="15.75" customHeight="1"/>
    <row r="339" s="18" customFormat="1" ht="15.75" customHeight="1"/>
    <row r="340" s="18" customFormat="1" ht="15.75" customHeight="1"/>
    <row r="341" s="18" customFormat="1" ht="15.75" customHeight="1"/>
    <row r="342" s="18" customFormat="1" ht="15.75" customHeight="1"/>
    <row r="343" s="18" customFormat="1" ht="15.75" customHeight="1"/>
    <row r="344" s="18" customFormat="1" ht="15.75" customHeight="1"/>
    <row r="345" s="18" customFormat="1" ht="15.75" customHeight="1"/>
    <row r="346" s="18" customFormat="1" ht="15.75" customHeight="1"/>
    <row r="347" s="18" customFormat="1" ht="15.75" customHeight="1"/>
    <row r="348" s="18" customFormat="1" ht="15.75" customHeight="1"/>
    <row r="349" s="18" customFormat="1" ht="15.75" customHeight="1"/>
    <row r="350" s="18" customFormat="1" ht="15.75" customHeight="1"/>
    <row r="351" s="18" customFormat="1" ht="15.75" customHeight="1"/>
    <row r="352" s="18" customFormat="1" ht="15.75" customHeight="1"/>
    <row r="353" s="18" customFormat="1" ht="15.75" customHeight="1"/>
    <row r="354" s="18" customFormat="1" ht="15.75" customHeight="1"/>
    <row r="355" s="18" customFormat="1" ht="15.75" customHeight="1"/>
    <row r="356" s="18" customFormat="1" ht="15.75" customHeight="1"/>
    <row r="357" s="18" customFormat="1" ht="15.75" customHeight="1"/>
    <row r="358" s="18" customFormat="1" ht="15.75" customHeight="1"/>
    <row r="359" s="18" customFormat="1" ht="15.75" customHeight="1"/>
    <row r="360" s="18" customFormat="1" ht="15.75" customHeight="1"/>
    <row r="361" s="18" customFormat="1" ht="15.75" customHeight="1"/>
    <row r="362" s="18" customFormat="1" ht="15.75" customHeight="1"/>
    <row r="363" s="18" customFormat="1" ht="15.75" customHeight="1"/>
    <row r="364" s="18" customFormat="1" ht="15.75" customHeight="1"/>
    <row r="365" s="18" customFormat="1" ht="15.75" customHeight="1"/>
    <row r="366" s="18" customFormat="1" ht="15.75" customHeight="1"/>
    <row r="367" s="18" customFormat="1" ht="15.75" customHeight="1"/>
    <row r="368" s="18" customFormat="1" ht="15.75" customHeight="1"/>
    <row r="369" s="18" customFormat="1" ht="15.75" customHeight="1"/>
    <row r="370" s="18" customFormat="1" ht="15.75" customHeight="1"/>
    <row r="371" s="18" customFormat="1" ht="15.75" customHeight="1"/>
    <row r="372" s="18" customFormat="1" ht="15.75" customHeight="1"/>
    <row r="373" s="18" customFormat="1" ht="15.75" customHeight="1"/>
    <row r="374" s="18" customFormat="1" ht="15.75" customHeight="1"/>
    <row r="375" s="18" customFormat="1" ht="15.75" customHeight="1"/>
    <row r="376" s="18" customFormat="1" ht="15.75" customHeight="1"/>
    <row r="377" s="18" customFormat="1" ht="15.75" customHeight="1"/>
    <row r="378" s="18" customFormat="1" ht="15.75" customHeight="1"/>
    <row r="379" s="18" customFormat="1" ht="15.75" customHeight="1"/>
    <row r="380" s="18" customFormat="1" ht="15.75" customHeight="1"/>
    <row r="381" s="18" customFormat="1" ht="15.75" customHeight="1"/>
    <row r="382" s="18" customFormat="1" ht="15.75" customHeight="1"/>
    <row r="383" s="18" customFormat="1" ht="15.75" customHeight="1"/>
    <row r="384" s="18" customFormat="1" ht="15.75" customHeight="1"/>
    <row r="385" s="18" customFormat="1" ht="15.75" customHeight="1"/>
    <row r="386" s="18" customFormat="1" ht="15.75" customHeight="1"/>
    <row r="387" s="18" customFormat="1" ht="15.75" customHeight="1"/>
    <row r="388" s="18" customFormat="1" ht="15.75" customHeight="1"/>
    <row r="389" s="18" customFormat="1" ht="15.75" customHeight="1"/>
    <row r="390" s="18" customFormat="1" ht="15.75" customHeight="1"/>
    <row r="391" s="18" customFormat="1" ht="15.75" customHeight="1"/>
    <row r="392" s="18" customFormat="1" ht="15.75" customHeight="1"/>
    <row r="393" s="18" customFormat="1" ht="15.75" customHeight="1"/>
    <row r="394" s="18" customFormat="1" ht="15.75" customHeight="1"/>
    <row r="395" s="18" customFormat="1" ht="15.75" customHeight="1"/>
    <row r="396" s="18" customFormat="1" ht="15.75" customHeight="1"/>
    <row r="397" s="18" customFormat="1" ht="15.75" customHeight="1"/>
    <row r="398" s="18" customFormat="1" ht="15.75" customHeight="1"/>
    <row r="399" s="18" customFormat="1" ht="15.75" customHeight="1"/>
    <row r="400" s="18" customFormat="1" ht="15.75" customHeight="1"/>
    <row r="401" s="18" customFormat="1" ht="15.75" customHeight="1"/>
    <row r="402" s="18" customFormat="1" ht="15.75" customHeight="1"/>
    <row r="403" s="18" customFormat="1" ht="15.75" customHeight="1"/>
    <row r="404" s="18" customFormat="1" ht="15.75" customHeight="1"/>
    <row r="405" s="18" customFormat="1" ht="15.75" customHeight="1"/>
    <row r="406" s="18" customFormat="1" ht="15.75" customHeight="1"/>
    <row r="407" s="18" customFormat="1" ht="15.75" customHeight="1"/>
    <row r="408" s="18" customFormat="1" ht="15.75" customHeight="1"/>
    <row r="409" s="18" customFormat="1" ht="15.75" customHeight="1"/>
    <row r="410" s="18" customFormat="1" ht="15.75" customHeight="1"/>
    <row r="411" s="18" customFormat="1" ht="15.75" customHeight="1"/>
    <row r="412" s="18" customFormat="1" ht="15.75" customHeight="1"/>
    <row r="413" s="18" customFormat="1" ht="15.75" customHeight="1"/>
    <row r="414" s="18" customFormat="1" ht="15.75" customHeight="1"/>
    <row r="415" s="18" customFormat="1" ht="15.75" customHeight="1"/>
    <row r="416" s="18" customFormat="1" ht="15.75" customHeight="1"/>
    <row r="417" s="18" customFormat="1" ht="15.75" customHeight="1"/>
    <row r="418" s="18" customFormat="1" ht="15.75" customHeight="1"/>
    <row r="419" s="18" customFormat="1" ht="15.75" customHeight="1"/>
    <row r="420" s="18" customFormat="1" ht="15.75" customHeight="1"/>
    <row r="421" s="18" customFormat="1" ht="15.75" customHeight="1"/>
    <row r="422" s="18" customFormat="1" ht="15.75" customHeight="1"/>
    <row r="423" s="18" customFormat="1" ht="15.75" customHeight="1"/>
    <row r="424" s="18" customFormat="1" ht="15.75" customHeight="1"/>
    <row r="425" s="18" customFormat="1" ht="15.75" customHeight="1"/>
    <row r="426" s="18" customFormat="1" ht="15.75" customHeight="1"/>
    <row r="427" s="18" customFormat="1" ht="15.75" customHeight="1"/>
    <row r="428" s="18" customFormat="1" ht="15.75" customHeight="1"/>
    <row r="429" s="18" customFormat="1" ht="15.75" customHeight="1"/>
    <row r="430" s="18" customFormat="1" ht="15.75" customHeight="1"/>
    <row r="431" s="18" customFormat="1" ht="15.75" customHeight="1"/>
    <row r="432" s="18" customFormat="1" ht="15.75" customHeight="1"/>
    <row r="433" s="18" customFormat="1" ht="15.75" customHeight="1"/>
    <row r="434" s="18" customFormat="1" ht="15.75" customHeight="1"/>
    <row r="435" s="18" customFormat="1" ht="15.75" customHeight="1"/>
    <row r="436" s="18" customFormat="1" ht="15.75" customHeight="1"/>
    <row r="437" s="18" customFormat="1" ht="15.75" customHeight="1"/>
    <row r="438" s="18" customFormat="1" ht="15.75" customHeight="1"/>
    <row r="439" s="18" customFormat="1" ht="15.75" customHeight="1"/>
    <row r="440" s="18" customFormat="1" ht="15.75" customHeight="1"/>
    <row r="441" s="18" customFormat="1" ht="15.75" customHeight="1"/>
    <row r="442" s="18" customFormat="1" ht="15.75" customHeight="1"/>
    <row r="443" s="18" customFormat="1" ht="15.75" customHeight="1"/>
    <row r="444" s="18" customFormat="1" ht="15.75" customHeight="1"/>
    <row r="445" s="18" customFormat="1" ht="15.75" customHeight="1"/>
    <row r="446" s="18" customFormat="1" ht="15.75" customHeight="1"/>
    <row r="447" s="18" customFormat="1" ht="15.75" customHeight="1"/>
    <row r="448" s="18" customFormat="1" ht="15.75" customHeight="1"/>
    <row r="449" s="18" customFormat="1" ht="15.75" customHeight="1"/>
    <row r="450" s="18" customFormat="1" ht="15.75" customHeight="1"/>
    <row r="451" s="18" customFormat="1" ht="15.75" customHeight="1"/>
    <row r="452" s="18" customFormat="1" ht="15.75" customHeight="1"/>
    <row r="453" s="18" customFormat="1" ht="15.75" customHeight="1"/>
    <row r="454" s="18" customFormat="1" ht="15.75" customHeight="1"/>
    <row r="455" s="18" customFormat="1" ht="15.75" customHeight="1"/>
    <row r="456" s="18" customFormat="1" ht="15.75" customHeight="1"/>
    <row r="457" s="18" customFormat="1" ht="15.75" customHeight="1"/>
    <row r="458" s="18" customFormat="1" ht="15.75" customHeight="1"/>
    <row r="459" s="18" customFormat="1" ht="15.75" customHeight="1"/>
    <row r="460" s="18" customFormat="1" ht="15.75" customHeight="1"/>
    <row r="461" s="18" customFormat="1" ht="15.75" customHeight="1"/>
    <row r="462" s="18" customFormat="1" ht="15.75" customHeight="1"/>
    <row r="463" s="18" customFormat="1" ht="15.75" customHeight="1"/>
    <row r="464" s="18" customFormat="1" ht="15.75" customHeight="1"/>
    <row r="465" s="18" customFormat="1" ht="15.75" customHeight="1"/>
    <row r="466" s="18" customFormat="1" ht="15.75" customHeight="1"/>
    <row r="467" s="18" customFormat="1" ht="15.75" customHeight="1"/>
    <row r="468" s="18" customFormat="1" ht="15.75" customHeight="1"/>
    <row r="469" s="18" customFormat="1" ht="15.75" customHeight="1"/>
    <row r="470" s="18" customFormat="1" ht="15.75" customHeight="1"/>
    <row r="471" s="18" customFormat="1" ht="15.75" customHeight="1"/>
    <row r="472" s="18" customFormat="1" ht="15.75" customHeight="1"/>
    <row r="473" s="18" customFormat="1" ht="15.75" customHeight="1"/>
    <row r="474" s="18" customFormat="1" ht="15.75" customHeight="1"/>
    <row r="475" s="18" customFormat="1" ht="15.75" customHeight="1"/>
    <row r="476" s="18" customFormat="1" ht="15.75" customHeight="1"/>
    <row r="477" s="18" customFormat="1" ht="15.75" customHeight="1"/>
    <row r="478" s="18" customFormat="1" ht="15.75" customHeight="1"/>
    <row r="479" s="18" customFormat="1" ht="15.75" customHeight="1"/>
    <row r="480" s="18" customFormat="1" ht="15.75" customHeight="1"/>
    <row r="481" s="18" customFormat="1" ht="15.75" customHeight="1"/>
    <row r="482" s="18" customFormat="1" ht="15.75" customHeight="1"/>
    <row r="483" s="18" customFormat="1" ht="15.75" customHeight="1"/>
    <row r="484" s="18" customFormat="1" ht="15.75" customHeight="1"/>
    <row r="485" s="18" customFormat="1" ht="15.75" customHeight="1"/>
    <row r="486" s="18" customFormat="1" ht="15.75" customHeight="1"/>
    <row r="487" s="18" customFormat="1" ht="15.75" customHeight="1"/>
    <row r="488" s="18" customFormat="1" ht="15.75" customHeight="1"/>
    <row r="489" s="18" customFormat="1" ht="15.75" customHeight="1"/>
    <row r="490" s="18" customFormat="1" ht="15.75" customHeight="1"/>
    <row r="491" s="18" customFormat="1" ht="15.75" customHeight="1"/>
    <row r="492" s="18" customFormat="1" ht="15.75" customHeight="1"/>
    <row r="493" s="18" customFormat="1" ht="15.75" customHeight="1"/>
    <row r="494" s="18" customFormat="1" ht="15.75" customHeight="1"/>
    <row r="495" s="18" customFormat="1" ht="15.75" customHeight="1"/>
    <row r="496" s="18" customFormat="1" ht="15.75" customHeight="1"/>
    <row r="497" s="18" customFormat="1" ht="15.75" customHeight="1"/>
    <row r="498" s="18" customFormat="1" ht="15.75" customHeight="1"/>
    <row r="499" s="18" customFormat="1" ht="15.75" customHeight="1"/>
    <row r="500" s="18" customFormat="1" ht="15.75" customHeight="1"/>
    <row r="501" s="18" customFormat="1" ht="15.75" customHeight="1"/>
    <row r="502" s="18" customFormat="1" ht="15.75" customHeight="1"/>
    <row r="503" s="18" customFormat="1" ht="15.75" customHeight="1"/>
    <row r="504" s="18" customFormat="1" ht="15.75" customHeight="1"/>
    <row r="505" s="18" customFormat="1" ht="15.75" customHeight="1"/>
    <row r="506" s="18" customFormat="1" ht="15.75" customHeight="1"/>
    <row r="507" s="18" customFormat="1" ht="15.75" customHeight="1"/>
    <row r="508" s="18" customFormat="1" ht="15.75" customHeight="1"/>
    <row r="509" s="18" customFormat="1" ht="15.75" customHeight="1"/>
    <row r="510" s="18" customFormat="1" ht="15.75" customHeight="1"/>
    <row r="511" s="18" customFormat="1" ht="15.75" customHeight="1"/>
    <row r="512" s="18" customFormat="1" ht="15.75" customHeight="1"/>
    <row r="513" s="18" customFormat="1" ht="15.75" customHeight="1"/>
    <row r="514" s="18" customFormat="1" ht="15.75" customHeight="1"/>
    <row r="515" s="18" customFormat="1" ht="15.75" customHeight="1"/>
    <row r="516" s="18" customFormat="1" ht="15.75" customHeight="1"/>
    <row r="517" s="18" customFormat="1" ht="15.75" customHeight="1"/>
    <row r="518" s="18" customFormat="1" ht="15.75" customHeight="1"/>
    <row r="519" s="18" customFormat="1" ht="15.75" customHeight="1"/>
    <row r="520" s="18" customFormat="1" ht="15.75" customHeight="1"/>
    <row r="521" s="18" customFormat="1" ht="15.75" customHeight="1"/>
    <row r="522" s="18" customFormat="1" ht="15.75" customHeight="1"/>
    <row r="523" s="18" customFormat="1" ht="15.75" customHeight="1"/>
    <row r="524" s="18" customFormat="1" ht="15.75" customHeight="1"/>
    <row r="525" s="18" customFormat="1" ht="15.75" customHeight="1"/>
    <row r="526" s="18" customFormat="1" ht="15.75" customHeight="1"/>
    <row r="527" s="18" customFormat="1" ht="15.75" customHeight="1"/>
    <row r="528" s="18" customFormat="1" ht="15.75" customHeight="1"/>
    <row r="529" s="18" customFormat="1" ht="15.75" customHeight="1"/>
    <row r="530" s="18" customFormat="1" ht="15.75" customHeight="1"/>
    <row r="531" s="18" customFormat="1" ht="15.75" customHeight="1"/>
    <row r="532" s="18" customFormat="1" ht="15.75" customHeight="1"/>
    <row r="533" s="18" customFormat="1" ht="15.75" customHeight="1"/>
    <row r="534" s="18" customFormat="1" ht="15.75" customHeight="1"/>
    <row r="535" s="18" customFormat="1" ht="15.75" customHeight="1"/>
    <row r="536" s="18" customFormat="1" ht="15.75" customHeight="1"/>
    <row r="537" s="18" customFormat="1" ht="15.75" customHeight="1"/>
    <row r="538" s="18" customFormat="1" ht="15.75" customHeight="1"/>
    <row r="539" s="18" customFormat="1" ht="15.75" customHeight="1"/>
    <row r="540" s="18" customFormat="1" ht="15.75" customHeight="1"/>
    <row r="541" s="18" customFormat="1" ht="15.75" customHeight="1"/>
    <row r="542" s="18" customFormat="1" ht="15.75" customHeight="1"/>
    <row r="543" s="18" customFormat="1" ht="15.75" customHeight="1"/>
    <row r="544" s="18" customFormat="1" ht="15.75" customHeight="1"/>
    <row r="545" s="18" customFormat="1" ht="15.75" customHeight="1"/>
    <row r="546" s="18" customFormat="1" ht="15.75" customHeight="1"/>
    <row r="547" s="18" customFormat="1" ht="15.75" customHeight="1"/>
    <row r="548" s="18" customFormat="1" ht="15.75" customHeight="1"/>
    <row r="549" s="18" customFormat="1" ht="15.75" customHeight="1"/>
    <row r="550" s="18" customFormat="1" ht="15.75" customHeight="1"/>
    <row r="551" s="18" customFormat="1" ht="15.75" customHeight="1"/>
    <row r="552" s="18" customFormat="1" ht="15.75" customHeight="1"/>
    <row r="553" s="18" customFormat="1" ht="15.75" customHeight="1"/>
    <row r="554" s="18" customFormat="1" ht="15.75" customHeight="1"/>
    <row r="555" s="18" customFormat="1" ht="15.75" customHeight="1"/>
    <row r="556" s="18" customFormat="1" ht="15.75" customHeight="1"/>
    <row r="557" s="18" customFormat="1" ht="15.75" customHeight="1"/>
    <row r="558" s="18" customFormat="1" ht="15.75" customHeight="1"/>
    <row r="559" s="18" customFormat="1" ht="15.75" customHeight="1"/>
    <row r="560" s="18" customFormat="1" ht="15.75" customHeight="1"/>
    <row r="561" s="18" customFormat="1" ht="15.75" customHeight="1"/>
    <row r="562" s="18" customFormat="1" ht="15.75" customHeight="1"/>
    <row r="563" s="18" customFormat="1" ht="15.75" customHeight="1"/>
    <row r="564" s="18" customFormat="1" ht="15.75" customHeight="1"/>
    <row r="565" s="18" customFormat="1" ht="15.75" customHeight="1"/>
    <row r="566" s="18" customFormat="1" ht="15.75" customHeight="1"/>
    <row r="567" s="18" customFormat="1" ht="15.75" customHeight="1"/>
    <row r="568" s="18" customFormat="1" ht="15.75" customHeight="1"/>
    <row r="569" s="18" customFormat="1" ht="15.75" customHeight="1"/>
    <row r="570" s="18" customFormat="1" ht="15.75" customHeight="1"/>
    <row r="571" s="18" customFormat="1" ht="15.75" customHeight="1"/>
    <row r="572" s="18" customFormat="1" ht="15.75" customHeight="1"/>
    <row r="573" s="18" customFormat="1" ht="15.75" customHeight="1"/>
    <row r="574" s="18" customFormat="1" ht="15.75" customHeight="1"/>
    <row r="575" s="18" customFormat="1" ht="15.75" customHeight="1"/>
    <row r="576" s="18" customFormat="1" ht="15.75" customHeight="1"/>
    <row r="577" s="18" customFormat="1" ht="15.75" customHeight="1"/>
    <row r="578" s="18" customFormat="1" ht="15.75" customHeight="1"/>
    <row r="579" s="18" customFormat="1" ht="15.75" customHeight="1"/>
    <row r="580" s="18" customFormat="1" ht="15.75" customHeight="1"/>
    <row r="581" s="18" customFormat="1" ht="15.75" customHeight="1"/>
    <row r="582" s="18" customFormat="1" ht="15.75" customHeight="1"/>
    <row r="583" s="18" customFormat="1" ht="15.75" customHeight="1"/>
    <row r="584" s="18" customFormat="1" ht="15.75" customHeight="1"/>
    <row r="585" s="18" customFormat="1" ht="15.75" customHeight="1"/>
    <row r="586" s="18" customFormat="1" ht="15.75" customHeight="1"/>
    <row r="587" s="18" customFormat="1" ht="15.75" customHeight="1"/>
    <row r="588" s="18" customFormat="1" ht="15.75" customHeight="1"/>
    <row r="589" s="18" customFormat="1" ht="15.75" customHeight="1"/>
    <row r="590" s="18" customFormat="1" ht="15.75" customHeight="1"/>
    <row r="591" s="18" customFormat="1" ht="15.75" customHeight="1"/>
    <row r="592" s="18" customFormat="1" ht="15.75" customHeight="1"/>
    <row r="593" s="18" customFormat="1" ht="15.75" customHeight="1"/>
    <row r="594" s="18" customFormat="1" ht="15.75" customHeight="1"/>
    <row r="595" s="18" customFormat="1" ht="15.75" customHeight="1"/>
    <row r="596" s="18" customFormat="1" ht="15.75" customHeight="1"/>
    <row r="597" s="18" customFormat="1" ht="15.75" customHeight="1"/>
    <row r="598" s="18" customFormat="1" ht="15.75" customHeight="1"/>
    <row r="599" s="18" customFormat="1" ht="15.75" customHeight="1"/>
    <row r="600" s="18" customFormat="1" ht="15.75" customHeight="1"/>
    <row r="601" s="18" customFormat="1" ht="15.75" customHeight="1"/>
    <row r="602" s="18" customFormat="1" ht="15.75" customHeight="1"/>
    <row r="603" s="18" customFormat="1" ht="15.75" customHeight="1"/>
    <row r="604" s="18" customFormat="1" ht="15.75" customHeight="1"/>
    <row r="605" s="18" customFormat="1" ht="15.75" customHeight="1"/>
    <row r="606" s="18" customFormat="1" ht="15.75" customHeight="1"/>
    <row r="607" s="18" customFormat="1" ht="15.75" customHeight="1"/>
    <row r="608" s="18" customFormat="1" ht="15.75" customHeight="1"/>
    <row r="609" s="18" customFormat="1" ht="15.75" customHeight="1"/>
    <row r="610" s="18" customFormat="1" ht="15.75" customHeight="1"/>
    <row r="611" s="18" customFormat="1" ht="15.75" customHeight="1"/>
    <row r="612" s="18" customFormat="1" ht="15.75" customHeight="1"/>
    <row r="613" s="18" customFormat="1" ht="15.75" customHeight="1"/>
    <row r="614" s="18" customFormat="1" ht="15.75" customHeight="1"/>
    <row r="615" s="18" customFormat="1" ht="15.75" customHeight="1"/>
    <row r="616" s="18" customFormat="1" ht="15.75" customHeight="1"/>
    <row r="617" s="18" customFormat="1" ht="15.75" customHeight="1"/>
    <row r="618" s="18" customFormat="1" ht="15.75" customHeight="1"/>
    <row r="619" s="18" customFormat="1" ht="15.75" customHeight="1"/>
    <row r="620" s="18" customFormat="1" ht="15.75" customHeight="1"/>
    <row r="621" s="18" customFormat="1" ht="15.75" customHeight="1"/>
    <row r="622" s="18" customFormat="1" ht="15.75" customHeight="1"/>
    <row r="623" s="18" customFormat="1" ht="15.75" customHeight="1"/>
    <row r="624" s="18" customFormat="1" ht="15.75" customHeight="1"/>
    <row r="625" s="18" customFormat="1" ht="15.75" customHeight="1"/>
    <row r="626" s="18" customFormat="1" ht="15.75" customHeight="1"/>
    <row r="627" s="18" customFormat="1" ht="15.75" customHeight="1"/>
    <row r="628" s="18" customFormat="1" ht="15.75" customHeight="1"/>
    <row r="629" s="18" customFormat="1" ht="15.75" customHeight="1"/>
    <row r="630" s="18" customFormat="1" ht="15.75" customHeight="1"/>
    <row r="631" s="18" customFormat="1" ht="15.75" customHeight="1"/>
    <row r="632" s="18" customFormat="1" ht="15.75" customHeight="1"/>
    <row r="633" s="18" customFormat="1" ht="15.75" customHeight="1"/>
    <row r="634" s="18" customFormat="1" ht="15.75" customHeight="1"/>
    <row r="635" s="18" customFormat="1" ht="15.75" customHeight="1"/>
    <row r="636" s="18" customFormat="1" ht="15.75" customHeight="1"/>
    <row r="637" s="18" customFormat="1" ht="15.75" customHeight="1"/>
    <row r="638" s="18" customFormat="1" ht="15.75" customHeight="1"/>
    <row r="639" s="18" customFormat="1" ht="15.75" customHeight="1"/>
    <row r="640" s="18" customFormat="1" ht="15.75" customHeight="1"/>
    <row r="641" s="18" customFormat="1" ht="15.75" customHeight="1"/>
    <row r="642" s="18" customFormat="1" ht="15.75" customHeight="1"/>
    <row r="643" s="18" customFormat="1" ht="15.75" customHeight="1"/>
    <row r="644" s="18" customFormat="1" ht="15.75" customHeight="1"/>
    <row r="645" s="18" customFormat="1" ht="15.75" customHeight="1"/>
    <row r="646" s="18" customFormat="1" ht="15.75" customHeight="1"/>
    <row r="647" s="18" customFormat="1" ht="15.75" customHeight="1"/>
    <row r="648" s="18" customFormat="1" ht="15.75" customHeight="1"/>
    <row r="649" s="18" customFormat="1" ht="15.75" customHeight="1"/>
    <row r="650" s="18" customFormat="1" ht="15.75" customHeight="1"/>
    <row r="651" s="18" customFormat="1" ht="15.75" customHeight="1"/>
    <row r="652" s="18" customFormat="1" ht="15.75" customHeight="1"/>
    <row r="653" s="18" customFormat="1" ht="15.75" customHeight="1"/>
    <row r="654" s="18" customFormat="1" ht="15.75" customHeight="1"/>
    <row r="655" s="18" customFormat="1" ht="15.75" customHeight="1"/>
    <row r="656" s="18" customFormat="1" ht="15.75" customHeight="1"/>
    <row r="657" s="18" customFormat="1" ht="15.75" customHeight="1"/>
    <row r="658" s="18" customFormat="1" ht="15.75" customHeight="1"/>
    <row r="659" s="18" customFormat="1" ht="15.75" customHeight="1"/>
    <row r="660" s="18" customFormat="1" ht="15.75" customHeight="1"/>
    <row r="661" s="18" customFormat="1" ht="15.75" customHeight="1"/>
    <row r="662" s="18" customFormat="1" ht="15.75" customHeight="1"/>
    <row r="663" s="18" customFormat="1" ht="15.75" customHeight="1"/>
    <row r="664" s="18" customFormat="1" ht="15.75" customHeight="1"/>
    <row r="665" s="18" customFormat="1" ht="15.75" customHeight="1"/>
    <row r="666" s="18" customFormat="1" ht="15.75" customHeight="1"/>
    <row r="667" s="18" customFormat="1" ht="15.75" customHeight="1"/>
    <row r="668" s="18" customFormat="1" ht="15.75" customHeight="1"/>
    <row r="669" s="18" customFormat="1" ht="15.75" customHeight="1"/>
    <row r="670" s="18" customFormat="1" ht="15.75" customHeight="1"/>
    <row r="671" s="18" customFormat="1" ht="15.75" customHeight="1"/>
    <row r="672" s="18" customFormat="1" ht="15.75" customHeight="1"/>
    <row r="673" s="18" customFormat="1" ht="15.75" customHeight="1"/>
    <row r="674" s="18" customFormat="1" ht="15.75" customHeight="1"/>
    <row r="675" s="18" customFormat="1" ht="15.75" customHeight="1"/>
    <row r="676" s="18" customFormat="1" ht="15.75" customHeight="1"/>
    <row r="677" s="18" customFormat="1" ht="15.75" customHeight="1"/>
    <row r="678" s="18" customFormat="1" ht="15.75" customHeight="1"/>
    <row r="679" s="18" customFormat="1" ht="15.75" customHeight="1"/>
    <row r="680" s="18" customFormat="1" ht="15.75" customHeight="1"/>
    <row r="681" s="18" customFormat="1" ht="15.75" customHeight="1"/>
    <row r="682" s="18" customFormat="1" ht="15.75" customHeight="1"/>
    <row r="683" s="18" customFormat="1" ht="15.75" customHeight="1"/>
    <row r="684" s="18" customFormat="1" ht="15.75" customHeight="1"/>
    <row r="685" s="18" customFormat="1" ht="15.75" customHeight="1"/>
    <row r="686" s="18" customFormat="1" ht="15.75" customHeight="1"/>
    <row r="687" s="18" customFormat="1" ht="15.75" customHeight="1"/>
    <row r="688" s="18" customFormat="1" ht="15.75" customHeight="1"/>
    <row r="689" s="18" customFormat="1" ht="15.75" customHeight="1"/>
    <row r="690" s="18" customFormat="1" ht="15.75" customHeight="1"/>
    <row r="691" s="18" customFormat="1" ht="15.75" customHeight="1"/>
    <row r="692" s="18" customFormat="1" ht="15.75" customHeight="1"/>
    <row r="693" s="18" customFormat="1" ht="15.75" customHeight="1"/>
    <row r="694" s="18" customFormat="1" ht="15.75" customHeight="1"/>
    <row r="695" s="18" customFormat="1" ht="15.75" customHeight="1"/>
    <row r="696" s="18" customFormat="1" ht="15.75" customHeight="1"/>
    <row r="697" s="18" customFormat="1" ht="15.75" customHeight="1"/>
    <row r="698" s="18" customFormat="1" ht="15.75" customHeight="1"/>
    <row r="699" s="18" customFormat="1" ht="15.75" customHeight="1"/>
    <row r="700" s="18" customFormat="1" ht="15.75" customHeight="1"/>
    <row r="701" s="18" customFormat="1" ht="15.75" customHeight="1"/>
    <row r="702" s="18" customFormat="1" ht="15.75" customHeight="1"/>
    <row r="703" s="18" customFormat="1" ht="15.75" customHeight="1"/>
    <row r="704" s="18" customFormat="1" ht="15.75" customHeight="1"/>
    <row r="705" s="18" customFormat="1" ht="15.75" customHeight="1"/>
    <row r="706" s="18" customFormat="1" ht="15.75" customHeight="1"/>
    <row r="707" s="18" customFormat="1" ht="15.75" customHeight="1"/>
    <row r="708" s="18" customFormat="1" ht="15.75" customHeight="1"/>
    <row r="709" s="18" customFormat="1" ht="15.75" customHeight="1"/>
    <row r="710" s="18" customFormat="1" ht="15.75" customHeight="1"/>
    <row r="711" s="18" customFormat="1" ht="15.75" customHeight="1"/>
    <row r="712" s="18" customFormat="1" ht="15.75" customHeight="1"/>
    <row r="713" s="18" customFormat="1" ht="15.75" customHeight="1"/>
    <row r="714" s="18" customFormat="1" ht="15.75" customHeight="1"/>
    <row r="715" s="18" customFormat="1" ht="15.75" customHeight="1"/>
    <row r="716" s="18" customFormat="1" ht="15.75" customHeight="1"/>
    <row r="717" s="18" customFormat="1" ht="15.75" customHeight="1"/>
    <row r="718" s="18" customFormat="1" ht="15.75" customHeight="1"/>
    <row r="719" s="18" customFormat="1" ht="15.75" customHeight="1"/>
    <row r="720" s="18" customFormat="1" ht="15.75" customHeight="1"/>
    <row r="721" s="18" customFormat="1" ht="15.75" customHeight="1"/>
    <row r="722" s="18" customFormat="1" ht="15.75" customHeight="1"/>
    <row r="723" s="18" customFormat="1" ht="15.75" customHeight="1"/>
    <row r="724" s="18" customFormat="1" ht="15.75" customHeight="1"/>
    <row r="725" s="18" customFormat="1" ht="15.75" customHeight="1"/>
    <row r="726" s="18" customFormat="1" ht="15.75" customHeight="1"/>
    <row r="727" s="18" customFormat="1" ht="15.75" customHeight="1"/>
    <row r="728" s="18" customFormat="1" ht="15.75" customHeight="1"/>
    <row r="729" s="18" customFormat="1" ht="15.75" customHeight="1"/>
    <row r="730" s="18" customFormat="1" ht="15.75" customHeight="1"/>
    <row r="731" s="18" customFormat="1" ht="15.75" customHeight="1"/>
    <row r="732" s="18" customFormat="1" ht="15.75" customHeight="1"/>
    <row r="733" s="18" customFormat="1" ht="15.75" customHeight="1"/>
    <row r="734" s="18" customFormat="1" ht="15.75" customHeight="1"/>
    <row r="735" s="18" customFormat="1" ht="15.75" customHeight="1"/>
    <row r="736" s="18" customFormat="1" ht="15.75" customHeight="1"/>
    <row r="737" s="18" customFormat="1" ht="15.75" customHeight="1"/>
    <row r="738" s="18" customFormat="1" ht="15.75" customHeight="1"/>
    <row r="739" s="18" customFormat="1" ht="15.75" customHeight="1"/>
    <row r="740" s="18" customFormat="1" ht="15.75" customHeight="1"/>
    <row r="741" s="18" customFormat="1" ht="15.75" customHeight="1"/>
    <row r="742" s="18" customFormat="1" ht="15.75" customHeight="1"/>
    <row r="743" s="18" customFormat="1" ht="15.75" customHeight="1"/>
    <row r="744" s="18" customFormat="1" ht="15.75" customHeight="1"/>
    <row r="745" s="18" customFormat="1" ht="15.75" customHeight="1"/>
    <row r="746" s="18" customFormat="1" ht="15.75" customHeight="1"/>
    <row r="747" s="18" customFormat="1" ht="15.75" customHeight="1"/>
    <row r="748" s="18" customFormat="1" ht="15.75" customHeight="1"/>
    <row r="749" s="18" customFormat="1" ht="15.75" customHeight="1"/>
    <row r="750" s="18" customFormat="1" ht="15.75" customHeight="1"/>
    <row r="751" s="18" customFormat="1" ht="15.75" customHeight="1"/>
    <row r="752" s="18" customFormat="1" ht="15.75" customHeight="1"/>
    <row r="753" s="18" customFormat="1" ht="15.75" customHeight="1"/>
    <row r="754" s="18" customFormat="1" ht="15.75" customHeight="1"/>
    <row r="755" s="18" customFormat="1" ht="15.75" customHeight="1"/>
    <row r="756" s="18" customFormat="1" ht="15.75" customHeight="1"/>
    <row r="757" s="18" customFormat="1" ht="15.75" customHeight="1"/>
    <row r="758" s="18" customFormat="1" ht="15.75" customHeight="1"/>
    <row r="759" s="18" customFormat="1" ht="15.75" customHeight="1"/>
    <row r="760" s="18" customFormat="1" ht="15.75" customHeight="1"/>
    <row r="761" s="18" customFormat="1" ht="15.75" customHeight="1"/>
    <row r="762" s="18" customFormat="1" ht="15.75" customHeight="1"/>
    <row r="763" s="18" customFormat="1" ht="15.75" customHeight="1"/>
    <row r="764" s="18" customFormat="1" ht="15.75" customHeight="1"/>
    <row r="765" s="18" customFormat="1" ht="15.75" customHeight="1"/>
    <row r="766" s="18" customFormat="1" ht="15.75" customHeight="1"/>
    <row r="767" s="18" customFormat="1" ht="15.75" customHeight="1"/>
    <row r="768" s="18" customFormat="1" ht="15.75" customHeight="1"/>
    <row r="769" s="18" customFormat="1" ht="15.75" customHeight="1"/>
    <row r="770" s="18" customFormat="1" ht="15.75" customHeight="1"/>
    <row r="771" s="18" customFormat="1" ht="15.75" customHeight="1"/>
    <row r="772" s="18" customFormat="1" ht="15.75" customHeight="1"/>
    <row r="773" s="18" customFormat="1" ht="15.75" customHeight="1"/>
    <row r="774" s="18" customFormat="1" ht="15.75" customHeight="1"/>
    <row r="775" s="18" customFormat="1" ht="15.75" customHeight="1"/>
    <row r="776" s="18" customFormat="1" ht="15.75" customHeight="1"/>
    <row r="777" s="18" customFormat="1" ht="15.75" customHeight="1"/>
    <row r="778" s="18" customFormat="1" ht="15.75" customHeight="1"/>
    <row r="779" s="18" customFormat="1" ht="15.75" customHeight="1"/>
    <row r="780" s="18" customFormat="1" ht="15.75" customHeight="1"/>
    <row r="781" s="18" customFormat="1" ht="15.75" customHeight="1"/>
    <row r="782" s="18" customFormat="1" ht="15.75" customHeight="1"/>
    <row r="783" s="18" customFormat="1" ht="15.75" customHeight="1"/>
    <row r="784" s="18" customFormat="1" ht="15.75" customHeight="1"/>
    <row r="785" s="18" customFormat="1" ht="15.75" customHeight="1"/>
    <row r="786" s="18" customFormat="1" ht="15.75" customHeight="1"/>
    <row r="787" s="18" customFormat="1" ht="15.75" customHeight="1"/>
    <row r="788" s="18" customFormat="1" ht="15.75" customHeight="1"/>
    <row r="789" s="18" customFormat="1" ht="15.75" customHeight="1"/>
    <row r="790" s="18" customFormat="1" ht="15.75" customHeight="1"/>
    <row r="791" s="18" customFormat="1" ht="15.75" customHeight="1"/>
    <row r="792" s="18" customFormat="1" ht="15.75" customHeight="1"/>
    <row r="793" s="18" customFormat="1" ht="15.75" customHeight="1"/>
    <row r="794" s="18" customFormat="1" ht="15.75" customHeight="1"/>
    <row r="795" s="18" customFormat="1" ht="15.75" customHeight="1"/>
    <row r="796" s="18" customFormat="1" ht="15.75" customHeight="1"/>
    <row r="797" s="18" customFormat="1" ht="15.75" customHeight="1"/>
    <row r="798" s="18" customFormat="1" ht="15.75" customHeight="1"/>
    <row r="799" s="18" customFormat="1" ht="15.75" customHeight="1"/>
    <row r="800" s="18" customFormat="1" ht="15.75" customHeight="1"/>
    <row r="801" s="18" customFormat="1" ht="15.75" customHeight="1"/>
    <row r="802" s="18" customFormat="1" ht="15.75" customHeight="1"/>
    <row r="803" s="18" customFormat="1" ht="15.75" customHeight="1"/>
    <row r="804" s="18" customFormat="1" ht="15.75" customHeight="1"/>
    <row r="805" s="18" customFormat="1" ht="15.75" customHeight="1"/>
    <row r="806" s="18" customFormat="1" ht="15.75" customHeight="1"/>
    <row r="807" s="18" customFormat="1" ht="15.75" customHeight="1"/>
    <row r="808" s="18" customFormat="1" ht="15.75" customHeight="1"/>
    <row r="809" s="18" customFormat="1" ht="15.75" customHeight="1"/>
    <row r="810" s="18" customFormat="1" ht="15.75" customHeight="1"/>
    <row r="811" s="18" customFormat="1" ht="15.75" customHeight="1"/>
    <row r="812" s="18" customFormat="1" ht="15.75" customHeight="1"/>
    <row r="813" s="18" customFormat="1" ht="15.75" customHeight="1"/>
    <row r="814" s="18" customFormat="1" ht="15.75" customHeight="1"/>
    <row r="815" s="18" customFormat="1" ht="15.75" customHeight="1"/>
    <row r="816" s="18" customFormat="1" ht="15.75" customHeight="1"/>
    <row r="817" s="18" customFormat="1" ht="15.75" customHeight="1"/>
    <row r="818" s="18" customFormat="1" ht="15.75" customHeight="1"/>
    <row r="819" s="18" customFormat="1" ht="15.75" customHeight="1"/>
    <row r="820" s="18" customFormat="1" ht="15.75" customHeight="1"/>
    <row r="821" s="18" customFormat="1" ht="15.75" customHeight="1"/>
    <row r="822" s="18" customFormat="1" ht="15.75" customHeight="1"/>
    <row r="823" s="18" customFormat="1" ht="15.75" customHeight="1"/>
    <row r="824" s="18" customFormat="1" ht="15.75" customHeight="1"/>
    <row r="825" s="18" customFormat="1" ht="15.75" customHeight="1"/>
    <row r="826" s="18" customFormat="1" ht="15.75" customHeight="1"/>
    <row r="827" s="18" customFormat="1" ht="15.75" customHeight="1"/>
    <row r="828" s="18" customFormat="1" ht="15.75" customHeight="1"/>
    <row r="829" s="18" customFormat="1" ht="15.75" customHeight="1"/>
    <row r="830" s="18" customFormat="1" ht="15.75" customHeight="1"/>
    <row r="831" s="18" customFormat="1" ht="15.75" customHeight="1"/>
    <row r="832" s="18" customFormat="1" ht="15.75" customHeight="1"/>
    <row r="833" s="18" customFormat="1" ht="15.75" customHeight="1"/>
    <row r="834" s="18" customFormat="1" ht="15.75" customHeight="1"/>
    <row r="835" s="18" customFormat="1" ht="15.75" customHeight="1"/>
    <row r="836" s="18" customFormat="1" ht="15.75" customHeight="1"/>
    <row r="837" s="18" customFormat="1" ht="15.75" customHeight="1"/>
    <row r="838" s="18" customFormat="1" ht="15.75" customHeight="1"/>
    <row r="839" s="18" customFormat="1" ht="15.75" customHeight="1"/>
    <row r="840" s="18" customFormat="1" ht="15.75" customHeight="1"/>
    <row r="841" s="18" customFormat="1" ht="15.75" customHeight="1"/>
    <row r="842" s="18" customFormat="1" ht="15.75" customHeight="1"/>
    <row r="843" s="18" customFormat="1" ht="15.75" customHeight="1"/>
    <row r="844" s="18" customFormat="1" ht="15.75" customHeight="1"/>
    <row r="845" s="18" customFormat="1" ht="15.75" customHeight="1"/>
    <row r="846" s="18" customFormat="1" ht="15.75" customHeight="1"/>
    <row r="847" s="18" customFormat="1" ht="15.75" customHeight="1"/>
    <row r="848" s="18" customFormat="1" ht="15.75" customHeight="1"/>
    <row r="849" s="18" customFormat="1" ht="15.75" customHeight="1"/>
    <row r="850" s="18" customFormat="1" ht="15.75" customHeight="1"/>
    <row r="851" s="18" customFormat="1" ht="15.75" customHeight="1"/>
    <row r="852" s="18" customFormat="1" ht="15.75" customHeight="1"/>
    <row r="853" s="18" customFormat="1" ht="15.75" customHeight="1"/>
    <row r="854" s="18" customFormat="1" ht="15.75" customHeight="1"/>
    <row r="855" s="18" customFormat="1" ht="15.75" customHeight="1"/>
    <row r="856" s="18" customFormat="1" ht="15.75" customHeight="1"/>
    <row r="857" s="18" customFormat="1" ht="15.75" customHeight="1"/>
    <row r="858" s="18" customFormat="1" ht="15.75" customHeight="1"/>
    <row r="859" s="18" customFormat="1" ht="15.75" customHeight="1"/>
    <row r="860" s="18" customFormat="1" ht="15.75" customHeight="1"/>
    <row r="861" s="18" customFormat="1" ht="15.75" customHeight="1"/>
    <row r="862" s="18" customFormat="1" ht="15.75" customHeight="1"/>
    <row r="863" s="18" customFormat="1" ht="15.75" customHeight="1"/>
    <row r="864" s="18" customFormat="1" ht="15.75" customHeight="1"/>
    <row r="865" s="18" customFormat="1" ht="15.75" customHeight="1"/>
    <row r="866" s="18" customFormat="1" ht="15.75" customHeight="1"/>
    <row r="867" s="18" customFormat="1" ht="15.75" customHeight="1"/>
    <row r="868" s="18" customFormat="1" ht="15.75" customHeight="1"/>
    <row r="869" s="18" customFormat="1" ht="15.75" customHeight="1"/>
    <row r="870" s="18" customFormat="1" ht="15.75" customHeight="1"/>
    <row r="871" s="18" customFormat="1" ht="15.75" customHeight="1"/>
    <row r="872" s="18" customFormat="1" ht="15.75" customHeight="1"/>
    <row r="873" s="18" customFormat="1" ht="15.75" customHeight="1"/>
    <row r="874" s="18" customFormat="1" ht="15.75" customHeight="1"/>
    <row r="875" s="18" customFormat="1" ht="15.75" customHeight="1"/>
    <row r="876" s="18" customFormat="1" ht="15.75" customHeight="1"/>
    <row r="877" s="18" customFormat="1" ht="15.75" customHeight="1"/>
    <row r="878" s="18" customFormat="1" ht="15.75" customHeight="1"/>
    <row r="879" s="18" customFormat="1" ht="15.75" customHeight="1"/>
    <row r="880" s="18" customFormat="1" ht="15.75" customHeight="1"/>
    <row r="881" s="18" customFormat="1" ht="15.75" customHeight="1"/>
    <row r="882" s="18" customFormat="1" ht="15.75" customHeight="1"/>
    <row r="883" s="18" customFormat="1" ht="15.75" customHeight="1"/>
    <row r="884" s="18" customFormat="1" ht="15.75" customHeight="1"/>
    <row r="885" s="18" customFormat="1" ht="15.75" customHeight="1"/>
    <row r="886" s="18" customFormat="1" ht="15.75" customHeight="1"/>
    <row r="887" s="18" customFormat="1" ht="15.75" customHeight="1"/>
    <row r="888" s="18" customFormat="1" ht="15.75" customHeight="1"/>
    <row r="889" s="18" customFormat="1" ht="15.75" customHeight="1"/>
    <row r="890" s="18" customFormat="1" ht="15.75" customHeight="1"/>
    <row r="891" s="18" customFormat="1" ht="15.75" customHeight="1"/>
    <row r="892" s="18" customFormat="1" ht="15.75" customHeight="1"/>
    <row r="893" s="18" customFormat="1" ht="15.75" customHeight="1"/>
    <row r="894" s="18" customFormat="1" ht="15.75" customHeight="1"/>
    <row r="895" s="18" customFormat="1" ht="15.75" customHeight="1"/>
    <row r="896" s="18" customFormat="1" ht="15.75" customHeight="1"/>
    <row r="897" s="18" customFormat="1" ht="15.75" customHeight="1"/>
    <row r="898" s="18" customFormat="1" ht="15.75" customHeight="1"/>
    <row r="899" s="18" customFormat="1" ht="15.75" customHeight="1"/>
    <row r="900" s="18" customFormat="1" ht="15.75" customHeight="1"/>
    <row r="901" s="18" customFormat="1" ht="15.75" customHeight="1"/>
    <row r="902" s="18" customFormat="1" ht="15.75" customHeight="1"/>
    <row r="903" s="18" customFormat="1" ht="15.75" customHeight="1"/>
    <row r="904" s="18" customFormat="1" ht="15.75" customHeight="1"/>
    <row r="905" s="18" customFormat="1" ht="15.75" customHeight="1"/>
    <row r="906" s="18" customFormat="1" ht="15.75" customHeight="1"/>
    <row r="907" s="18" customFormat="1" ht="15.75" customHeight="1"/>
    <row r="908" s="18" customFormat="1" ht="15.75" customHeight="1"/>
    <row r="909" s="18" customFormat="1" ht="15.75" customHeight="1"/>
    <row r="910" s="18" customFormat="1" ht="15.75" customHeight="1"/>
    <row r="911" s="18" customFormat="1" ht="15.75" customHeight="1"/>
    <row r="912" s="18" customFormat="1" ht="15.75" customHeight="1"/>
    <row r="913" s="18" customFormat="1" ht="15.75" customHeight="1"/>
    <row r="914" s="18" customFormat="1" ht="15.75" customHeight="1"/>
    <row r="915" s="18" customFormat="1" ht="15.75" customHeight="1"/>
    <row r="916" s="18" customFormat="1" ht="15.75" customHeight="1"/>
    <row r="917" s="18" customFormat="1" ht="15.75" customHeight="1"/>
    <row r="918" s="18" customFormat="1" ht="15.75" customHeight="1"/>
    <row r="919" s="18" customFormat="1" ht="15.75" customHeight="1"/>
    <row r="920" s="18" customFormat="1" ht="15.75" customHeight="1"/>
    <row r="921" s="18" customFormat="1" ht="15.75" customHeight="1"/>
    <row r="922" s="18" customFormat="1" ht="15.75" customHeight="1"/>
    <row r="923" s="18" customFormat="1" ht="15.75" customHeight="1"/>
    <row r="924" s="18" customFormat="1" ht="15.75" customHeight="1"/>
    <row r="925" s="18" customFormat="1" ht="15.75" customHeight="1"/>
    <row r="926" s="18" customFormat="1" ht="15.75" customHeight="1"/>
    <row r="927" s="18" customFormat="1" ht="15.75" customHeight="1"/>
    <row r="928" s="18" customFormat="1" ht="15.75" customHeight="1"/>
    <row r="929" s="18" customFormat="1" ht="15.75" customHeight="1"/>
    <row r="930" s="18" customFormat="1" ht="15.75" customHeight="1"/>
    <row r="931" s="18" customFormat="1" ht="15.75" customHeight="1"/>
    <row r="932" s="18" customFormat="1" ht="15.75" customHeight="1"/>
    <row r="933" s="18" customFormat="1" ht="15.75" customHeight="1"/>
    <row r="934" s="18" customFormat="1" ht="15.75" customHeight="1"/>
    <row r="935" s="18" customFormat="1" ht="15.75" customHeight="1"/>
    <row r="936" s="18" customFormat="1" ht="15.75" customHeight="1"/>
    <row r="937" s="18" customFormat="1" ht="15.75" customHeight="1"/>
    <row r="938" s="18" customFormat="1" ht="15.75" customHeight="1"/>
    <row r="939" s="18" customFormat="1" ht="15.75" customHeight="1"/>
    <row r="940" s="18" customFormat="1" ht="15.75" customHeight="1"/>
    <row r="941" s="18" customFormat="1" ht="15.75" customHeight="1"/>
    <row r="942" s="18" customFormat="1" ht="15.75" customHeight="1"/>
    <row r="943" s="18" customFormat="1" ht="15.75" customHeight="1"/>
    <row r="944" s="18" customFormat="1" ht="15.75" customHeight="1"/>
    <row r="945" s="18" customFormat="1" ht="15.75" customHeight="1"/>
    <row r="946" s="18" customFormat="1" ht="15.75" customHeight="1"/>
    <row r="947" s="18" customFormat="1" ht="15.75" customHeight="1"/>
  </sheetData>
  <mergeCells count="4">
    <mergeCell ref="B2:F2"/>
    <mergeCell ref="H2:L2"/>
    <mergeCell ref="N2:R2"/>
    <mergeCell ref="T2:X2"/>
  </mergeCells>
  <pageMargins left="0.511811024" right="0.511811024" top="0.78740157499999996" bottom="0.78740157499999996" header="0" footer="0"/>
  <pageSetup paperSize="9" orientation="portrait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300-000000000000}">
          <x14:formula1>
            <xm:f>Anual!$B$12:$B$30</xm:f>
          </x14:formula1>
          <xm:sqref>I4:I6</xm:sqref>
        </x14:dataValidation>
        <x14:dataValidation type="list" allowBlank="1" showErrorMessage="1" xr:uid="{00000000-0002-0000-0300-000001000000}">
          <x14:formula1>
            <xm:f>Anual!$B$49:$B$52</xm:f>
          </x14:formula1>
          <xm:sqref>U4:U5</xm:sqref>
        </x14:dataValidation>
        <x14:dataValidation type="list" allowBlank="1" showErrorMessage="1" xr:uid="{00000000-0002-0000-0300-000003000000}">
          <x14:formula1>
            <xm:f>Anual!$B$36:$B$43</xm:f>
          </x14:formula1>
          <xm:sqref>O4:O16</xm:sqref>
        </x14:dataValidation>
        <x14:dataValidation type="list" allowBlank="1" showErrorMessage="1" xr:uid="{00000000-0002-0000-0300-000002000000}">
          <x14:formula1>
            <xm:f>Anual!$B$5:$B$7</xm:f>
          </x14:formula1>
          <xm:sqref>C4:C6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A61B-8E8F-4E6D-8B41-5BC0B18A24EC}">
  <sheetPr>
    <tabColor rgb="FF00B050"/>
  </sheetPr>
  <dimension ref="A1:M49"/>
  <sheetViews>
    <sheetView tabSelected="1" workbookViewId="0">
      <pane ySplit="2" topLeftCell="A3" activePane="bottomLeft" state="frozen"/>
      <selection pane="bottomLeft" activeCell="B2" sqref="B2:L2"/>
    </sheetView>
  </sheetViews>
  <sheetFormatPr defaultRowHeight="15"/>
  <cols>
    <col min="1" max="4" width="17.140625" style="142" customWidth="1"/>
    <col min="5" max="5" width="17.140625" style="144" customWidth="1"/>
    <col min="6" max="6" width="17.140625" style="146" customWidth="1"/>
    <col min="7" max="7" width="10" style="142" customWidth="1"/>
    <col min="8" max="8" width="10" style="254" customWidth="1"/>
    <col min="9" max="9" width="17.140625" style="139" customWidth="1"/>
    <col min="10" max="11" width="17.140625" style="142" customWidth="1"/>
    <col min="12" max="12" width="17.140625" style="137" customWidth="1"/>
    <col min="13" max="13" width="9.140625" style="139"/>
  </cols>
  <sheetData>
    <row r="1" spans="1:13" s="255" customFormat="1">
      <c r="A1" s="238"/>
      <c r="B1" s="238"/>
      <c r="C1" s="238"/>
      <c r="D1" s="238"/>
      <c r="E1" s="239"/>
      <c r="F1" s="240"/>
      <c r="G1" s="238"/>
      <c r="H1" s="241"/>
      <c r="J1" s="238"/>
      <c r="K1" s="238"/>
      <c r="L1" s="241"/>
    </row>
    <row r="2" spans="1:13" s="249" customFormat="1" ht="24.75" customHeight="1">
      <c r="A2" s="261" t="s">
        <v>92</v>
      </c>
      <c r="B2" s="261" t="s">
        <v>93</v>
      </c>
      <c r="C2" s="262" t="s">
        <v>94</v>
      </c>
      <c r="D2" s="261" t="s">
        <v>95</v>
      </c>
      <c r="E2" s="263" t="s">
        <v>96</v>
      </c>
      <c r="F2" s="264" t="s">
        <v>97</v>
      </c>
      <c r="G2" s="265" t="s">
        <v>98</v>
      </c>
      <c r="H2" s="266" t="s">
        <v>99</v>
      </c>
      <c r="I2" s="267" t="s">
        <v>100</v>
      </c>
      <c r="J2" s="261" t="s">
        <v>101</v>
      </c>
      <c r="K2" s="261" t="s">
        <v>102</v>
      </c>
      <c r="L2" s="268" t="s">
        <v>103</v>
      </c>
    </row>
    <row r="3" spans="1:13" s="153" customFormat="1" ht="18.75" customHeight="1">
      <c r="A3" s="148">
        <v>45627</v>
      </c>
      <c r="B3" s="149" t="s">
        <v>104</v>
      </c>
      <c r="C3" s="149">
        <v>2</v>
      </c>
      <c r="D3" s="149">
        <v>0</v>
      </c>
      <c r="E3" s="150">
        <v>3</v>
      </c>
      <c r="F3" s="151">
        <v>0.99</v>
      </c>
      <c r="G3" s="235">
        <v>2</v>
      </c>
      <c r="H3" s="251">
        <v>0</v>
      </c>
      <c r="I3" s="256">
        <f>E3*F3</f>
        <v>2.9699999999999998</v>
      </c>
      <c r="J3" s="150">
        <f>I3-(H3/G3)</f>
        <v>2.9699999999999998</v>
      </c>
      <c r="K3" s="150">
        <v>30.38</v>
      </c>
      <c r="L3" s="152">
        <f>5*K3</f>
        <v>151.9</v>
      </c>
    </row>
    <row r="4" spans="1:13" s="135" customFormat="1" ht="18.75" customHeight="1">
      <c r="A4" s="140">
        <v>45628</v>
      </c>
      <c r="B4" s="141" t="s">
        <v>104</v>
      </c>
      <c r="C4" s="141">
        <v>3</v>
      </c>
      <c r="D4" s="141">
        <v>0</v>
      </c>
      <c r="E4" s="143">
        <v>3</v>
      </c>
      <c r="F4" s="145">
        <v>0.99</v>
      </c>
      <c r="G4" s="237">
        <v>2</v>
      </c>
      <c r="H4" s="252">
        <v>1</v>
      </c>
      <c r="I4" s="257">
        <f>E4*F4</f>
        <v>2.9699999999999998</v>
      </c>
      <c r="J4" s="143">
        <f>I4-(G4/H4)</f>
        <v>0.96999999999999975</v>
      </c>
      <c r="K4" s="143">
        <f>K3+J4</f>
        <v>31.349999999999998</v>
      </c>
      <c r="L4" s="147">
        <f>5*K4</f>
        <v>156.75</v>
      </c>
      <c r="M4" s="138"/>
    </row>
    <row r="5" spans="1:13" s="154" customFormat="1" ht="18.75" customHeight="1">
      <c r="A5" s="148">
        <v>45629</v>
      </c>
      <c r="B5" s="149" t="s">
        <v>104</v>
      </c>
      <c r="C5" s="149">
        <v>1</v>
      </c>
      <c r="D5" s="149">
        <v>0</v>
      </c>
      <c r="E5" s="150">
        <v>2</v>
      </c>
      <c r="F5" s="151">
        <v>0.99</v>
      </c>
      <c r="G5" s="235">
        <v>1</v>
      </c>
      <c r="H5" s="251">
        <v>0</v>
      </c>
      <c r="I5" s="256">
        <f>E5*F5</f>
        <v>1.98</v>
      </c>
      <c r="J5" s="150">
        <f>I5-(H5/G5)</f>
        <v>1.98</v>
      </c>
      <c r="K5" s="150">
        <f t="shared" ref="K4:K5" si="0">K4+J5</f>
        <v>33.33</v>
      </c>
      <c r="L5" s="152">
        <f t="shared" ref="L4:L32" si="1">5*K5</f>
        <v>166.64999999999998</v>
      </c>
      <c r="M5" s="153"/>
    </row>
    <row r="6" spans="1:13" s="248" customFormat="1" ht="18.75" customHeight="1">
      <c r="A6" s="243">
        <v>45630</v>
      </c>
      <c r="B6" s="244"/>
      <c r="C6" s="244"/>
      <c r="D6" s="244"/>
      <c r="E6" s="242">
        <v>0</v>
      </c>
      <c r="F6" s="245"/>
      <c r="G6" s="237"/>
      <c r="H6" s="252"/>
      <c r="I6" s="258">
        <f t="shared" ref="I3:I6" si="2">E6*F6</f>
        <v>0</v>
      </c>
      <c r="J6" s="242" t="e">
        <f t="shared" ref="J6:J33" si="3">I6-(H6/G6)</f>
        <v>#DIV/0!</v>
      </c>
      <c r="K6" s="242" t="e">
        <f>K5+J6</f>
        <v>#DIV/0!</v>
      </c>
      <c r="L6" s="246" t="e">
        <f t="shared" si="1"/>
        <v>#DIV/0!</v>
      </c>
      <c r="M6" s="247"/>
    </row>
    <row r="7" spans="1:13" s="154" customFormat="1" ht="18.75" customHeight="1">
      <c r="A7" s="148">
        <v>45631</v>
      </c>
      <c r="B7" s="149"/>
      <c r="C7" s="149"/>
      <c r="D7" s="149"/>
      <c r="E7" s="150">
        <v>0</v>
      </c>
      <c r="F7" s="151"/>
      <c r="G7" s="235"/>
      <c r="H7" s="251"/>
      <c r="I7" s="256">
        <f t="shared" ref="I7:I37" si="4">E7*F7</f>
        <v>0</v>
      </c>
      <c r="J7" s="150" t="e">
        <f t="shared" si="3"/>
        <v>#DIV/0!</v>
      </c>
      <c r="K7" s="150" t="e">
        <f>K6+J7</f>
        <v>#DIV/0!</v>
      </c>
      <c r="L7" s="152" t="e">
        <f t="shared" si="1"/>
        <v>#DIV/0!</v>
      </c>
      <c r="M7" s="153"/>
    </row>
    <row r="8" spans="1:13" s="248" customFormat="1" ht="18.75" customHeight="1">
      <c r="A8" s="243">
        <v>45632</v>
      </c>
      <c r="B8" s="244"/>
      <c r="C8" s="244"/>
      <c r="D8" s="244"/>
      <c r="E8" s="242">
        <v>0</v>
      </c>
      <c r="F8" s="245"/>
      <c r="G8" s="237"/>
      <c r="H8" s="252"/>
      <c r="I8" s="258">
        <f t="shared" si="4"/>
        <v>0</v>
      </c>
      <c r="J8" s="242" t="e">
        <f t="shared" si="3"/>
        <v>#DIV/0!</v>
      </c>
      <c r="K8" s="242" t="e">
        <f t="shared" ref="K6:L32" si="5">K7+J8</f>
        <v>#DIV/0!</v>
      </c>
      <c r="L8" s="246" t="e">
        <f t="shared" si="1"/>
        <v>#DIV/0!</v>
      </c>
      <c r="M8" s="247"/>
    </row>
    <row r="9" spans="1:13" s="154" customFormat="1" ht="18.75" customHeight="1">
      <c r="A9" s="148">
        <v>45633</v>
      </c>
      <c r="B9" s="149"/>
      <c r="C9" s="149"/>
      <c r="D9" s="149"/>
      <c r="E9" s="150">
        <v>0</v>
      </c>
      <c r="F9" s="151"/>
      <c r="G9" s="235"/>
      <c r="H9" s="251"/>
      <c r="I9" s="256">
        <f t="shared" si="4"/>
        <v>0</v>
      </c>
      <c r="J9" s="150" t="e">
        <f t="shared" si="3"/>
        <v>#DIV/0!</v>
      </c>
      <c r="K9" s="150" t="e">
        <f t="shared" si="5"/>
        <v>#DIV/0!</v>
      </c>
      <c r="L9" s="152" t="e">
        <f t="shared" si="1"/>
        <v>#DIV/0!</v>
      </c>
      <c r="M9" s="153"/>
    </row>
    <row r="10" spans="1:13" s="248" customFormat="1" ht="18.75" customHeight="1">
      <c r="A10" s="243">
        <v>45634</v>
      </c>
      <c r="B10" s="244"/>
      <c r="C10" s="244"/>
      <c r="D10" s="244"/>
      <c r="E10" s="242">
        <v>0</v>
      </c>
      <c r="F10" s="245"/>
      <c r="G10" s="237"/>
      <c r="H10" s="252"/>
      <c r="I10" s="258">
        <f t="shared" si="4"/>
        <v>0</v>
      </c>
      <c r="J10" s="242" t="e">
        <f t="shared" si="3"/>
        <v>#DIV/0!</v>
      </c>
      <c r="K10" s="242" t="e">
        <f t="shared" si="5"/>
        <v>#DIV/0!</v>
      </c>
      <c r="L10" s="246" t="e">
        <f t="shared" si="1"/>
        <v>#DIV/0!</v>
      </c>
      <c r="M10" s="247"/>
    </row>
    <row r="11" spans="1:13" s="154" customFormat="1" ht="18.75" customHeight="1">
      <c r="A11" s="148">
        <v>45635</v>
      </c>
      <c r="B11" s="149"/>
      <c r="C11" s="149"/>
      <c r="D11" s="149"/>
      <c r="E11" s="150">
        <v>0</v>
      </c>
      <c r="F11" s="151"/>
      <c r="G11" s="235"/>
      <c r="H11" s="251"/>
      <c r="I11" s="256">
        <f t="shared" si="4"/>
        <v>0</v>
      </c>
      <c r="J11" s="150" t="e">
        <f t="shared" si="3"/>
        <v>#DIV/0!</v>
      </c>
      <c r="K11" s="150" t="e">
        <f t="shared" si="5"/>
        <v>#DIV/0!</v>
      </c>
      <c r="L11" s="152" t="e">
        <f t="shared" si="1"/>
        <v>#DIV/0!</v>
      </c>
      <c r="M11" s="153"/>
    </row>
    <row r="12" spans="1:13" s="248" customFormat="1" ht="18.75" customHeight="1">
      <c r="A12" s="243">
        <v>45636</v>
      </c>
      <c r="B12" s="244"/>
      <c r="C12" s="244"/>
      <c r="D12" s="244"/>
      <c r="E12" s="242">
        <v>0</v>
      </c>
      <c r="F12" s="245"/>
      <c r="G12" s="237"/>
      <c r="H12" s="252"/>
      <c r="I12" s="258">
        <f t="shared" si="4"/>
        <v>0</v>
      </c>
      <c r="J12" s="242" t="e">
        <f t="shared" si="3"/>
        <v>#DIV/0!</v>
      </c>
      <c r="K12" s="242" t="e">
        <f t="shared" si="5"/>
        <v>#DIV/0!</v>
      </c>
      <c r="L12" s="246" t="e">
        <f t="shared" si="1"/>
        <v>#DIV/0!</v>
      </c>
      <c r="M12" s="247"/>
    </row>
    <row r="13" spans="1:13" s="154" customFormat="1" ht="18.75" customHeight="1">
      <c r="A13" s="148">
        <v>45637</v>
      </c>
      <c r="B13" s="149"/>
      <c r="C13" s="149"/>
      <c r="D13" s="149"/>
      <c r="E13" s="150">
        <v>0</v>
      </c>
      <c r="F13" s="151"/>
      <c r="G13" s="235"/>
      <c r="H13" s="251"/>
      <c r="I13" s="256">
        <f t="shared" si="4"/>
        <v>0</v>
      </c>
      <c r="J13" s="150" t="e">
        <f t="shared" si="3"/>
        <v>#DIV/0!</v>
      </c>
      <c r="K13" s="150" t="e">
        <f t="shared" si="5"/>
        <v>#DIV/0!</v>
      </c>
      <c r="L13" s="152" t="e">
        <f t="shared" si="1"/>
        <v>#DIV/0!</v>
      </c>
      <c r="M13" s="153"/>
    </row>
    <row r="14" spans="1:13" s="248" customFormat="1" ht="18.75" customHeight="1">
      <c r="A14" s="243">
        <v>45638</v>
      </c>
      <c r="B14" s="244"/>
      <c r="C14" s="244"/>
      <c r="D14" s="244"/>
      <c r="E14" s="242">
        <v>0</v>
      </c>
      <c r="F14" s="245"/>
      <c r="G14" s="237"/>
      <c r="H14" s="252"/>
      <c r="I14" s="258">
        <f t="shared" si="4"/>
        <v>0</v>
      </c>
      <c r="J14" s="242" t="e">
        <f t="shared" si="3"/>
        <v>#DIV/0!</v>
      </c>
      <c r="K14" s="242" t="e">
        <f t="shared" si="5"/>
        <v>#DIV/0!</v>
      </c>
      <c r="L14" s="246" t="e">
        <f t="shared" si="1"/>
        <v>#DIV/0!</v>
      </c>
      <c r="M14" s="247"/>
    </row>
    <row r="15" spans="1:13" s="154" customFormat="1" ht="18.75" customHeight="1">
      <c r="A15" s="148">
        <v>45639</v>
      </c>
      <c r="B15" s="149"/>
      <c r="C15" s="149"/>
      <c r="D15" s="149"/>
      <c r="E15" s="150">
        <v>0</v>
      </c>
      <c r="F15" s="151"/>
      <c r="G15" s="235"/>
      <c r="H15" s="251"/>
      <c r="I15" s="256">
        <f t="shared" si="4"/>
        <v>0</v>
      </c>
      <c r="J15" s="150" t="e">
        <f t="shared" si="3"/>
        <v>#DIV/0!</v>
      </c>
      <c r="K15" s="150" t="e">
        <f t="shared" si="5"/>
        <v>#DIV/0!</v>
      </c>
      <c r="L15" s="152" t="e">
        <f t="shared" si="1"/>
        <v>#DIV/0!</v>
      </c>
      <c r="M15" s="153"/>
    </row>
    <row r="16" spans="1:13" s="248" customFormat="1" ht="18.75" customHeight="1">
      <c r="A16" s="243">
        <v>45640</v>
      </c>
      <c r="B16" s="244"/>
      <c r="C16" s="244"/>
      <c r="D16" s="244"/>
      <c r="E16" s="242">
        <v>0</v>
      </c>
      <c r="F16" s="245"/>
      <c r="G16" s="237"/>
      <c r="H16" s="252"/>
      <c r="I16" s="258">
        <f t="shared" si="4"/>
        <v>0</v>
      </c>
      <c r="J16" s="242" t="e">
        <f t="shared" si="3"/>
        <v>#DIV/0!</v>
      </c>
      <c r="K16" s="242" t="e">
        <f t="shared" si="5"/>
        <v>#DIV/0!</v>
      </c>
      <c r="L16" s="246" t="e">
        <f t="shared" si="1"/>
        <v>#DIV/0!</v>
      </c>
      <c r="M16" s="247"/>
    </row>
    <row r="17" spans="1:13" s="154" customFormat="1" ht="18.75" customHeight="1">
      <c r="A17" s="148">
        <v>45641</v>
      </c>
      <c r="B17" s="149"/>
      <c r="C17" s="149"/>
      <c r="D17" s="149"/>
      <c r="E17" s="150">
        <v>0</v>
      </c>
      <c r="F17" s="151"/>
      <c r="G17" s="235"/>
      <c r="H17" s="251"/>
      <c r="I17" s="256">
        <f t="shared" si="4"/>
        <v>0</v>
      </c>
      <c r="J17" s="250" t="e">
        <f t="shared" si="3"/>
        <v>#DIV/0!</v>
      </c>
      <c r="K17" s="150" t="e">
        <f t="shared" si="5"/>
        <v>#DIV/0!</v>
      </c>
      <c r="L17" s="152" t="e">
        <f t="shared" si="1"/>
        <v>#DIV/0!</v>
      </c>
      <c r="M17" s="153"/>
    </row>
    <row r="18" spans="1:13" s="248" customFormat="1" ht="18.75" customHeight="1">
      <c r="A18" s="243">
        <v>45642</v>
      </c>
      <c r="B18" s="244"/>
      <c r="C18" s="244"/>
      <c r="D18" s="244"/>
      <c r="E18" s="242">
        <v>0</v>
      </c>
      <c r="F18" s="245"/>
      <c r="G18" s="237"/>
      <c r="H18" s="252"/>
      <c r="I18" s="258">
        <f t="shared" si="4"/>
        <v>0</v>
      </c>
      <c r="J18" s="242" t="e">
        <f t="shared" si="3"/>
        <v>#DIV/0!</v>
      </c>
      <c r="K18" s="242" t="e">
        <f t="shared" si="5"/>
        <v>#DIV/0!</v>
      </c>
      <c r="L18" s="246" t="e">
        <f t="shared" si="1"/>
        <v>#DIV/0!</v>
      </c>
      <c r="M18" s="247"/>
    </row>
    <row r="19" spans="1:13" s="159" customFormat="1" ht="18.75" customHeight="1">
      <c r="A19" s="155">
        <v>45643</v>
      </c>
      <c r="B19" s="156"/>
      <c r="C19" s="156"/>
      <c r="D19" s="156"/>
      <c r="E19" s="150">
        <v>0</v>
      </c>
      <c r="F19" s="157"/>
      <c r="G19" s="236"/>
      <c r="H19" s="253"/>
      <c r="I19" s="259">
        <f t="shared" si="4"/>
        <v>0</v>
      </c>
      <c r="J19" s="150" t="e">
        <f t="shared" si="3"/>
        <v>#DIV/0!</v>
      </c>
      <c r="K19" s="150" t="e">
        <f t="shared" si="5"/>
        <v>#DIV/0!</v>
      </c>
      <c r="L19" s="152" t="e">
        <f t="shared" si="1"/>
        <v>#DIV/0!</v>
      </c>
      <c r="M19" s="158"/>
    </row>
    <row r="20" spans="1:13" s="248" customFormat="1" ht="18.75" customHeight="1">
      <c r="A20" s="243">
        <v>45644</v>
      </c>
      <c r="B20" s="244"/>
      <c r="C20" s="244"/>
      <c r="D20" s="244"/>
      <c r="E20" s="242">
        <v>0</v>
      </c>
      <c r="F20" s="245"/>
      <c r="G20" s="237"/>
      <c r="H20" s="252"/>
      <c r="I20" s="258">
        <f t="shared" si="4"/>
        <v>0</v>
      </c>
      <c r="J20" s="242" t="e">
        <f t="shared" si="3"/>
        <v>#DIV/0!</v>
      </c>
      <c r="K20" s="242" t="e">
        <f t="shared" si="5"/>
        <v>#DIV/0!</v>
      </c>
      <c r="L20" s="246" t="e">
        <f t="shared" si="1"/>
        <v>#DIV/0!</v>
      </c>
      <c r="M20" s="247"/>
    </row>
    <row r="21" spans="1:13" s="154" customFormat="1" ht="18.75" customHeight="1">
      <c r="A21" s="148">
        <v>45645</v>
      </c>
      <c r="B21" s="149"/>
      <c r="C21" s="149"/>
      <c r="D21" s="149"/>
      <c r="E21" s="150">
        <v>0</v>
      </c>
      <c r="F21" s="151"/>
      <c r="G21" s="235"/>
      <c r="H21" s="251"/>
      <c r="I21" s="256">
        <f t="shared" si="4"/>
        <v>0</v>
      </c>
      <c r="J21" s="150" t="e">
        <f t="shared" si="3"/>
        <v>#DIV/0!</v>
      </c>
      <c r="K21" s="150" t="e">
        <f t="shared" si="5"/>
        <v>#DIV/0!</v>
      </c>
      <c r="L21" s="152" t="e">
        <f t="shared" si="1"/>
        <v>#DIV/0!</v>
      </c>
      <c r="M21" s="153"/>
    </row>
    <row r="22" spans="1:13" s="248" customFormat="1" ht="18.75" customHeight="1">
      <c r="A22" s="243">
        <v>45646</v>
      </c>
      <c r="B22" s="244"/>
      <c r="C22" s="244"/>
      <c r="D22" s="244"/>
      <c r="E22" s="242">
        <v>0</v>
      </c>
      <c r="F22" s="245"/>
      <c r="G22" s="237"/>
      <c r="H22" s="252"/>
      <c r="I22" s="258">
        <f t="shared" si="4"/>
        <v>0</v>
      </c>
      <c r="J22" s="242" t="e">
        <f t="shared" si="3"/>
        <v>#DIV/0!</v>
      </c>
      <c r="K22" s="242" t="e">
        <f t="shared" si="5"/>
        <v>#DIV/0!</v>
      </c>
      <c r="L22" s="246" t="e">
        <f t="shared" si="1"/>
        <v>#DIV/0!</v>
      </c>
      <c r="M22" s="247"/>
    </row>
    <row r="23" spans="1:13" s="154" customFormat="1" ht="18.75" customHeight="1">
      <c r="A23" s="148">
        <v>45647</v>
      </c>
      <c r="B23" s="149"/>
      <c r="C23" s="149"/>
      <c r="D23" s="149"/>
      <c r="E23" s="150">
        <v>0</v>
      </c>
      <c r="F23" s="151"/>
      <c r="G23" s="235"/>
      <c r="H23" s="251"/>
      <c r="I23" s="256">
        <f t="shared" si="4"/>
        <v>0</v>
      </c>
      <c r="J23" s="150" t="e">
        <f t="shared" si="3"/>
        <v>#DIV/0!</v>
      </c>
      <c r="K23" s="150" t="e">
        <f t="shared" si="5"/>
        <v>#DIV/0!</v>
      </c>
      <c r="L23" s="152" t="e">
        <f t="shared" si="1"/>
        <v>#DIV/0!</v>
      </c>
      <c r="M23" s="153"/>
    </row>
    <row r="24" spans="1:13" s="248" customFormat="1" ht="18.75" customHeight="1">
      <c r="A24" s="243">
        <v>45648</v>
      </c>
      <c r="B24" s="244"/>
      <c r="C24" s="244"/>
      <c r="D24" s="244"/>
      <c r="E24" s="242">
        <v>0</v>
      </c>
      <c r="F24" s="245"/>
      <c r="G24" s="237"/>
      <c r="H24" s="252"/>
      <c r="I24" s="258">
        <f t="shared" si="4"/>
        <v>0</v>
      </c>
      <c r="J24" s="242" t="e">
        <f t="shared" si="3"/>
        <v>#DIV/0!</v>
      </c>
      <c r="K24" s="242" t="e">
        <f t="shared" si="5"/>
        <v>#DIV/0!</v>
      </c>
      <c r="L24" s="246" t="e">
        <f t="shared" si="1"/>
        <v>#DIV/0!</v>
      </c>
      <c r="M24" s="247"/>
    </row>
    <row r="25" spans="1:13" s="154" customFormat="1" ht="18.75" customHeight="1">
      <c r="A25" s="148">
        <v>45649</v>
      </c>
      <c r="B25" s="149"/>
      <c r="C25" s="149"/>
      <c r="D25" s="149"/>
      <c r="E25" s="150">
        <v>0</v>
      </c>
      <c r="F25" s="151"/>
      <c r="G25" s="235"/>
      <c r="H25" s="251"/>
      <c r="I25" s="256">
        <f t="shared" si="4"/>
        <v>0</v>
      </c>
      <c r="J25" s="150" t="e">
        <f t="shared" si="3"/>
        <v>#DIV/0!</v>
      </c>
      <c r="K25" s="150" t="e">
        <f t="shared" si="5"/>
        <v>#DIV/0!</v>
      </c>
      <c r="L25" s="152" t="e">
        <f t="shared" si="1"/>
        <v>#DIV/0!</v>
      </c>
      <c r="M25" s="153"/>
    </row>
    <row r="26" spans="1:13" s="248" customFormat="1" ht="18.75" customHeight="1">
      <c r="A26" s="243">
        <v>45650</v>
      </c>
      <c r="B26" s="244"/>
      <c r="C26" s="244"/>
      <c r="D26" s="244"/>
      <c r="E26" s="242">
        <v>0</v>
      </c>
      <c r="F26" s="245"/>
      <c r="G26" s="237"/>
      <c r="H26" s="252"/>
      <c r="I26" s="258">
        <f t="shared" si="4"/>
        <v>0</v>
      </c>
      <c r="J26" s="242" t="e">
        <f t="shared" si="3"/>
        <v>#DIV/0!</v>
      </c>
      <c r="K26" s="242" t="e">
        <f t="shared" si="5"/>
        <v>#DIV/0!</v>
      </c>
      <c r="L26" s="246" t="e">
        <f t="shared" si="1"/>
        <v>#DIV/0!</v>
      </c>
      <c r="M26" s="247"/>
    </row>
    <row r="27" spans="1:13" s="154" customFormat="1" ht="18.75" customHeight="1">
      <c r="A27" s="148">
        <v>45651</v>
      </c>
      <c r="B27" s="149"/>
      <c r="C27" s="149"/>
      <c r="D27" s="149"/>
      <c r="E27" s="150">
        <v>0</v>
      </c>
      <c r="F27" s="151"/>
      <c r="G27" s="235"/>
      <c r="H27" s="251"/>
      <c r="I27" s="256">
        <f t="shared" si="4"/>
        <v>0</v>
      </c>
      <c r="J27" s="150" t="e">
        <f t="shared" si="3"/>
        <v>#DIV/0!</v>
      </c>
      <c r="K27" s="150" t="e">
        <f t="shared" si="5"/>
        <v>#DIV/0!</v>
      </c>
      <c r="L27" s="152" t="e">
        <f t="shared" si="1"/>
        <v>#DIV/0!</v>
      </c>
      <c r="M27" s="153"/>
    </row>
    <row r="28" spans="1:13" s="248" customFormat="1" ht="18.75" customHeight="1">
      <c r="A28" s="243">
        <v>45652</v>
      </c>
      <c r="B28" s="244"/>
      <c r="C28" s="244"/>
      <c r="D28" s="244"/>
      <c r="E28" s="242">
        <v>0</v>
      </c>
      <c r="F28" s="245"/>
      <c r="G28" s="237"/>
      <c r="H28" s="252"/>
      <c r="I28" s="258">
        <f t="shared" si="4"/>
        <v>0</v>
      </c>
      <c r="J28" s="242" t="e">
        <f t="shared" si="3"/>
        <v>#DIV/0!</v>
      </c>
      <c r="K28" s="242" t="e">
        <f t="shared" si="5"/>
        <v>#DIV/0!</v>
      </c>
      <c r="L28" s="246" t="e">
        <f t="shared" si="1"/>
        <v>#DIV/0!</v>
      </c>
      <c r="M28" s="247"/>
    </row>
    <row r="29" spans="1:13" s="154" customFormat="1" ht="18.75" customHeight="1">
      <c r="A29" s="148">
        <v>45653</v>
      </c>
      <c r="B29" s="149"/>
      <c r="C29" s="149"/>
      <c r="D29" s="149"/>
      <c r="E29" s="150">
        <v>0</v>
      </c>
      <c r="F29" s="151"/>
      <c r="G29" s="235"/>
      <c r="H29" s="251"/>
      <c r="I29" s="256">
        <f t="shared" si="4"/>
        <v>0</v>
      </c>
      <c r="J29" s="150" t="e">
        <f t="shared" si="3"/>
        <v>#DIV/0!</v>
      </c>
      <c r="K29" s="150" t="e">
        <f t="shared" si="5"/>
        <v>#DIV/0!</v>
      </c>
      <c r="L29" s="152" t="e">
        <f t="shared" si="1"/>
        <v>#DIV/0!</v>
      </c>
      <c r="M29" s="153"/>
    </row>
    <row r="30" spans="1:13" s="248" customFormat="1" ht="18.75" customHeight="1">
      <c r="A30" s="243">
        <v>45654</v>
      </c>
      <c r="B30" s="244"/>
      <c r="C30" s="244"/>
      <c r="D30" s="244"/>
      <c r="E30" s="242">
        <v>0</v>
      </c>
      <c r="F30" s="245"/>
      <c r="G30" s="237"/>
      <c r="H30" s="252"/>
      <c r="I30" s="258">
        <f t="shared" si="4"/>
        <v>0</v>
      </c>
      <c r="J30" s="242" t="e">
        <f t="shared" si="3"/>
        <v>#DIV/0!</v>
      </c>
      <c r="K30" s="242" t="e">
        <f t="shared" si="5"/>
        <v>#DIV/0!</v>
      </c>
      <c r="L30" s="246" t="e">
        <f t="shared" si="1"/>
        <v>#DIV/0!</v>
      </c>
      <c r="M30" s="247"/>
    </row>
    <row r="31" spans="1:13" s="154" customFormat="1" ht="18.75" customHeight="1">
      <c r="A31" s="148">
        <v>45655</v>
      </c>
      <c r="B31" s="149"/>
      <c r="C31" s="149"/>
      <c r="D31" s="149"/>
      <c r="E31" s="150">
        <v>0</v>
      </c>
      <c r="F31" s="151"/>
      <c r="G31" s="235"/>
      <c r="H31" s="251"/>
      <c r="I31" s="256">
        <f t="shared" si="4"/>
        <v>0</v>
      </c>
      <c r="J31" s="150" t="e">
        <f t="shared" si="3"/>
        <v>#DIV/0!</v>
      </c>
      <c r="K31" s="150" t="e">
        <f t="shared" si="5"/>
        <v>#DIV/0!</v>
      </c>
      <c r="L31" s="152" t="e">
        <f t="shared" si="1"/>
        <v>#DIV/0!</v>
      </c>
      <c r="M31" s="153"/>
    </row>
    <row r="32" spans="1:13" s="248" customFormat="1" ht="18.75" customHeight="1">
      <c r="A32" s="243">
        <v>45656</v>
      </c>
      <c r="B32" s="244"/>
      <c r="C32" s="244"/>
      <c r="D32" s="244"/>
      <c r="E32" s="242">
        <v>0</v>
      </c>
      <c r="F32" s="245"/>
      <c r="G32" s="237"/>
      <c r="H32" s="252"/>
      <c r="I32" s="258">
        <f t="shared" si="4"/>
        <v>0</v>
      </c>
      <c r="J32" s="242" t="e">
        <f t="shared" si="3"/>
        <v>#DIV/0!</v>
      </c>
      <c r="K32" s="242" t="e">
        <f t="shared" si="5"/>
        <v>#DIV/0!</v>
      </c>
      <c r="L32" s="246" t="e">
        <f t="shared" si="1"/>
        <v>#DIV/0!</v>
      </c>
      <c r="M32" s="247"/>
    </row>
    <row r="33" spans="1:13" s="154" customFormat="1" ht="18.75" customHeight="1">
      <c r="A33" s="148">
        <v>45657</v>
      </c>
      <c r="B33" s="149"/>
      <c r="C33" s="149"/>
      <c r="D33" s="149"/>
      <c r="E33" s="150">
        <v>0</v>
      </c>
      <c r="F33" s="151"/>
      <c r="G33" s="235"/>
      <c r="H33" s="251"/>
      <c r="I33" s="256">
        <f t="shared" si="4"/>
        <v>0</v>
      </c>
      <c r="J33" s="150" t="e">
        <f t="shared" si="3"/>
        <v>#DIV/0!</v>
      </c>
      <c r="K33" s="150" t="e">
        <f t="shared" ref="K33" si="6">K32+J33</f>
        <v>#DIV/0!</v>
      </c>
      <c r="L33" s="152" t="e">
        <f t="shared" ref="L33" si="7">5*K33</f>
        <v>#DIV/0!</v>
      </c>
      <c r="M33" s="153"/>
    </row>
    <row r="34" spans="1:13" s="165" customFormat="1" ht="18.75" customHeight="1">
      <c r="A34" s="160"/>
      <c r="B34" s="160"/>
      <c r="C34" s="160"/>
      <c r="D34" s="160"/>
      <c r="E34" s="161"/>
      <c r="F34" s="162"/>
      <c r="G34" s="160"/>
      <c r="H34" s="163"/>
      <c r="I34" s="260">
        <f t="shared" si="4"/>
        <v>0</v>
      </c>
      <c r="J34" s="160"/>
      <c r="K34" s="160"/>
      <c r="L34" s="163"/>
      <c r="M34" s="164"/>
    </row>
    <row r="35" spans="1:13" s="135" customFormat="1" ht="18.75" customHeight="1">
      <c r="A35" s="141"/>
      <c r="B35" s="141"/>
      <c r="C35" s="141"/>
      <c r="D35" s="141"/>
      <c r="E35" s="143"/>
      <c r="F35" s="145"/>
      <c r="G35" s="141"/>
      <c r="H35" s="252"/>
      <c r="I35" s="257">
        <f t="shared" si="4"/>
        <v>0</v>
      </c>
      <c r="J35" s="141"/>
      <c r="K35" s="141"/>
      <c r="L35" s="136"/>
      <c r="M35" s="138"/>
    </row>
    <row r="36" spans="1:13" s="135" customFormat="1" ht="18.75" customHeight="1">
      <c r="A36" s="141"/>
      <c r="B36" s="141"/>
      <c r="C36" s="141"/>
      <c r="D36" s="141"/>
      <c r="E36" s="143"/>
      <c r="F36" s="145"/>
      <c r="G36" s="141"/>
      <c r="H36" s="252"/>
      <c r="I36" s="257">
        <f t="shared" si="4"/>
        <v>0</v>
      </c>
      <c r="J36" s="141"/>
      <c r="K36" s="141"/>
      <c r="L36" s="136"/>
      <c r="M36" s="138"/>
    </row>
    <row r="37" spans="1:13" s="135" customFormat="1" ht="18.75" customHeight="1">
      <c r="A37" s="141"/>
      <c r="B37" s="141"/>
      <c r="C37" s="141"/>
      <c r="D37" s="141"/>
      <c r="E37" s="143"/>
      <c r="F37" s="145"/>
      <c r="G37" s="141"/>
      <c r="H37" s="252"/>
      <c r="I37" s="257">
        <f t="shared" si="4"/>
        <v>0</v>
      </c>
      <c r="J37" s="141"/>
      <c r="K37" s="141"/>
      <c r="L37" s="136"/>
      <c r="M37" s="138"/>
    </row>
    <row r="38" spans="1:13" s="135" customFormat="1" ht="18.75" customHeight="1">
      <c r="A38" s="141"/>
      <c r="B38" s="141"/>
      <c r="C38" s="141"/>
      <c r="D38" s="141"/>
      <c r="E38" s="143"/>
      <c r="F38" s="145"/>
      <c r="G38" s="141"/>
      <c r="H38" s="252"/>
      <c r="I38" s="138"/>
      <c r="J38" s="141"/>
      <c r="K38" s="141"/>
      <c r="L38" s="136"/>
      <c r="M38" s="138"/>
    </row>
    <row r="39" spans="1:13" s="135" customFormat="1" ht="18.75" customHeight="1">
      <c r="A39" s="141"/>
      <c r="B39" s="141"/>
      <c r="C39" s="141"/>
      <c r="D39" s="141"/>
      <c r="E39" s="143"/>
      <c r="F39" s="145"/>
      <c r="G39" s="141"/>
      <c r="H39" s="252"/>
      <c r="I39" s="138"/>
      <c r="J39" s="141"/>
      <c r="K39" s="141"/>
      <c r="L39" s="136"/>
      <c r="M39" s="138"/>
    </row>
    <row r="40" spans="1:13" s="135" customFormat="1" ht="18.75" customHeight="1">
      <c r="A40" s="141"/>
      <c r="B40" s="141"/>
      <c r="C40" s="141"/>
      <c r="D40" s="141"/>
      <c r="E40" s="143"/>
      <c r="F40" s="145"/>
      <c r="G40" s="141"/>
      <c r="H40" s="252"/>
      <c r="I40" s="138"/>
      <c r="J40" s="141"/>
      <c r="K40" s="141"/>
      <c r="L40" s="136"/>
      <c r="M40" s="138"/>
    </row>
    <row r="41" spans="1:13" s="135" customFormat="1" ht="18.75" customHeight="1">
      <c r="A41" s="141"/>
      <c r="B41" s="141"/>
      <c r="C41" s="141"/>
      <c r="D41" s="141"/>
      <c r="E41" s="143"/>
      <c r="F41" s="145"/>
      <c r="G41" s="141"/>
      <c r="H41" s="252"/>
      <c r="I41" s="138"/>
      <c r="J41" s="141"/>
      <c r="K41" s="141"/>
      <c r="L41" s="136"/>
      <c r="M41" s="138"/>
    </row>
    <row r="42" spans="1:13" s="135" customFormat="1" ht="18.75" customHeight="1">
      <c r="A42" s="141"/>
      <c r="B42" s="141"/>
      <c r="C42" s="141"/>
      <c r="D42" s="141"/>
      <c r="E42" s="143"/>
      <c r="F42" s="145"/>
      <c r="G42" s="141"/>
      <c r="H42" s="252"/>
      <c r="I42" s="138"/>
      <c r="J42" s="141"/>
      <c r="K42" s="141"/>
      <c r="L42" s="136"/>
      <c r="M42" s="138"/>
    </row>
    <row r="43" spans="1:13" s="135" customFormat="1" ht="18.75" customHeight="1">
      <c r="A43" s="141"/>
      <c r="B43" s="141"/>
      <c r="C43" s="141"/>
      <c r="D43" s="141"/>
      <c r="E43" s="143"/>
      <c r="F43" s="145"/>
      <c r="G43" s="141"/>
      <c r="H43" s="252"/>
      <c r="I43" s="138"/>
      <c r="J43" s="141"/>
      <c r="K43" s="141"/>
      <c r="L43" s="136"/>
      <c r="M43" s="138"/>
    </row>
    <row r="44" spans="1:13" s="135" customFormat="1" ht="18.75" customHeight="1">
      <c r="A44" s="141"/>
      <c r="B44" s="141"/>
      <c r="C44" s="141"/>
      <c r="D44" s="141"/>
      <c r="E44" s="143"/>
      <c r="F44" s="145"/>
      <c r="G44" s="141"/>
      <c r="H44" s="252"/>
      <c r="I44" s="138"/>
      <c r="J44" s="141"/>
      <c r="K44" s="141"/>
      <c r="L44" s="136"/>
      <c r="M44" s="138"/>
    </row>
    <row r="45" spans="1:13" s="135" customFormat="1" ht="18.75" customHeight="1">
      <c r="A45" s="141"/>
      <c r="B45" s="141"/>
      <c r="C45" s="141"/>
      <c r="D45" s="141"/>
      <c r="E45" s="143"/>
      <c r="F45" s="145"/>
      <c r="G45" s="141"/>
      <c r="H45" s="252"/>
      <c r="I45" s="138"/>
      <c r="J45" s="141"/>
      <c r="K45" s="141"/>
      <c r="L45" s="136"/>
      <c r="M45" s="138"/>
    </row>
    <row r="46" spans="1:13" s="135" customFormat="1" ht="18.75" customHeight="1">
      <c r="A46" s="141"/>
      <c r="B46" s="141"/>
      <c r="C46" s="141"/>
      <c r="D46" s="141"/>
      <c r="E46" s="143"/>
      <c r="F46" s="145"/>
      <c r="G46" s="141"/>
      <c r="H46" s="252"/>
      <c r="I46" s="138"/>
      <c r="J46" s="141"/>
      <c r="K46" s="141"/>
      <c r="L46" s="136"/>
      <c r="M46" s="138"/>
    </row>
    <row r="47" spans="1:13" s="135" customFormat="1" ht="18.75" customHeight="1">
      <c r="A47" s="141"/>
      <c r="B47" s="141"/>
      <c r="C47" s="141"/>
      <c r="D47" s="141"/>
      <c r="E47" s="143"/>
      <c r="F47" s="145"/>
      <c r="G47" s="141"/>
      <c r="H47" s="252"/>
      <c r="I47" s="138"/>
      <c r="J47" s="141"/>
      <c r="K47" s="141"/>
      <c r="L47" s="136"/>
      <c r="M47" s="138"/>
    </row>
    <row r="48" spans="1:13" s="135" customFormat="1" ht="18.75" customHeight="1">
      <c r="A48" s="141"/>
      <c r="B48" s="141"/>
      <c r="C48" s="141"/>
      <c r="D48" s="141"/>
      <c r="E48" s="143"/>
      <c r="F48" s="145"/>
      <c r="G48" s="141"/>
      <c r="H48" s="252"/>
      <c r="I48" s="138"/>
      <c r="J48" s="141"/>
      <c r="K48" s="141"/>
      <c r="L48" s="136"/>
      <c r="M48" s="138"/>
    </row>
    <row r="49" spans="1:13" s="135" customFormat="1" ht="18.75" customHeight="1">
      <c r="A49" s="141"/>
      <c r="B49" s="141"/>
      <c r="C49" s="141"/>
      <c r="D49" s="141"/>
      <c r="E49" s="143"/>
      <c r="F49" s="145"/>
      <c r="G49" s="141"/>
      <c r="H49" s="252"/>
      <c r="I49" s="138"/>
      <c r="J49" s="141"/>
      <c r="K49" s="141"/>
      <c r="L49" s="136"/>
      <c r="M49" s="1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Sá Cortez</dc:creator>
  <cp:keywords/>
  <dc:description/>
  <cp:lastModifiedBy>Tiago Inazak</cp:lastModifiedBy>
  <cp:revision/>
  <dcterms:created xsi:type="dcterms:W3CDTF">2020-06-29T12:27:50Z</dcterms:created>
  <dcterms:modified xsi:type="dcterms:W3CDTF">2024-12-03T10:31:21Z</dcterms:modified>
  <cp:category/>
  <cp:contentStatus/>
</cp:coreProperties>
</file>