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<sst xmlns="http://schemas.openxmlformats.org/spreadsheetml/2006/main" count="134" uniqueCount="64">
  <si>
    <t>.+</t>
  </si>
  <si>
    <t>TIPOS LICENÇA</t>
  </si>
  <si>
    <t>TRECHO</t>
  </si>
  <si>
    <t>TIPO</t>
  </si>
  <si>
    <t>PERÍODO</t>
  </si>
  <si>
    <t>HORÁRIO VIAGEM</t>
  </si>
  <si>
    <t>LISTA DE PASSAGEIROS</t>
  </si>
  <si>
    <t>Cálculo</t>
  </si>
  <si>
    <t>VALIDADE</t>
  </si>
  <si>
    <t xml:space="preserve">VINCULADO   </t>
  </si>
  <si>
    <t>NÃO APLICA</t>
  </si>
  <si>
    <t>não</t>
  </si>
  <si>
    <t>a depender do CRV e ou do CRC</t>
  </si>
  <si>
    <t>EVENTUAL OU TURISMO</t>
  </si>
  <si>
    <t>"+ de 01 TRECHO</t>
  </si>
  <si>
    <t>IDA OU IDA/VOLTA</t>
  </si>
  <si>
    <t>Dt_Partida ou Dt_Partida/Dt_Retorno</t>
  </si>
  <si>
    <t>Hr_Partida ou Hr_Partida/Hr_Retorno</t>
  </si>
  <si>
    <t xml:space="preserve">sim (turistas ou sem vínculo) </t>
  </si>
  <si>
    <t>Valor=qtde_km_trecho*qtde_viagens*valor_km*coef_veic</t>
  </si>
  <si>
    <t>Num_mínimo_dias = 10 , Num_maximo_dias = 04 meses ; Restrição: dt_val_CRC e/ou dt_val_CRV</t>
  </si>
  <si>
    <t>CONTÍNUO</t>
  </si>
  <si>
    <t>SOMENTE  01 TRECHO</t>
  </si>
  <si>
    <t xml:space="preserve">Quantidade de Dias </t>
  </si>
  <si>
    <t>sim (funcionários)</t>
  </si>
  <si>
    <t>Valor=qtde_km_trecho*qtde_trecho*qtde_viagens_dia*qtde_dias*valor_km*coef_veic</t>
  </si>
  <si>
    <t>CONTÍNUO-ESCOLAR</t>
  </si>
  <si>
    <t>sim (estudantes)</t>
  </si>
  <si>
    <t>CONTÍNUO-ESPECIAL RURAL (municípios alocados)</t>
  </si>
  <si>
    <t>sim (funcionários rurais)</t>
  </si>
  <si>
    <t>Valor=MÉDIA_ESTIPULADA*qtde_dias*valor_km*coef_veic</t>
  </si>
  <si>
    <t>TURISMO</t>
  </si>
  <si>
    <t>MUNICÍPIOS ALOCADOS</t>
  </si>
  <si>
    <t>IDA/VOLTA</t>
  </si>
  <si>
    <t>IDA/VOLTA - MÉDIA KM ESTIPULADA</t>
  </si>
  <si>
    <t>Coeficiente Tipo Veículo</t>
  </si>
  <si>
    <t>coef_veic</t>
  </si>
  <si>
    <t>qtde_km_trecho</t>
  </si>
  <si>
    <t>media_km ESTIPULADA (IDA E VOLTA)</t>
  </si>
  <si>
    <t>Contínuo-Ônibus</t>
  </si>
  <si>
    <t>qtde_trecho_ida/volta</t>
  </si>
  <si>
    <t>número de dias</t>
  </si>
  <si>
    <t>Contínuo Micro Ônibus</t>
  </si>
  <si>
    <t>qtde_km_total</t>
  </si>
  <si>
    <t>valor km</t>
  </si>
  <si>
    <t>Turismo-ônibus</t>
  </si>
  <si>
    <t>qtde_viagens_dia</t>
  </si>
  <si>
    <t>na</t>
  </si>
  <si>
    <t>coef</t>
  </si>
  <si>
    <t>Turismo- Micro ônibus</t>
  </si>
  <si>
    <t>qtde_dias</t>
  </si>
  <si>
    <t>valor_licenca</t>
  </si>
  <si>
    <t>valor km (R$)</t>
  </si>
  <si>
    <t>MÉDIA_ESTIPULADA (ida) KM</t>
  </si>
  <si>
    <t>coef_tipo_veic</t>
  </si>
  <si>
    <t>MÉDIA_ESTIPULADA (volta) KM</t>
  </si>
  <si>
    <t>valor_licenca (R$)</t>
  </si>
  <si>
    <t xml:space="preserve">Valor do KM  </t>
  </si>
  <si>
    <t>IDA</t>
  </si>
  <si>
    <t>IDA/VOLTA - MÉDIA KM CALCULADA</t>
  </si>
  <si>
    <t>KM TOTAL</t>
  </si>
  <si>
    <t>qtde_trecho_ida</t>
  </si>
  <si>
    <t>num_trechos</t>
  </si>
  <si>
    <t>media_km_calculada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</si>
</sst>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7">
    <font>
      <sz val="10.0"/>
      <color rgb="FF000000"/>
      <name val="Arial"/>
    </font>
    <font/>
    <font>
      <name val="Calibri"/>
    </font>
    <font>
      <b/>
      <name val="Calibri"/>
    </font>
    <font>
      <color rgb="FFFF0000"/>
      <name val="Calibri"/>
    </font>
    <font>
      <color rgb="FFFF0000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3" fillId="0" fontId="3" numFmtId="0" xfId="0" applyAlignment="1" applyBorder="1" applyFont="1">
      <alignment horizontal="left"/>
    </xf>
    <xf borderId="2" fillId="0" fontId="1" numFmtId="0" xfId="0" applyBorder="1" applyFont="1"/>
    <xf borderId="0" fillId="0" fontId="3" numFmtId="0" xfId="0" applyAlignment="1" applyFont="1">
      <alignment/>
    </xf>
    <xf borderId="4" fillId="0" fontId="2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5" fillId="0" fontId="2" numFmtId="164" xfId="0" applyAlignment="1" applyBorder="1" applyFont="1" applyNumberFormat="1">
      <alignment horizontal="left"/>
    </xf>
    <xf borderId="1" fillId="0" fontId="1" numFmtId="0" xfId="0" applyBorder="1" applyFont="1"/>
    <xf borderId="1" fillId="0" fontId="4" numFmtId="0" xfId="0" applyAlignment="1" applyBorder="1" applyFont="1">
      <alignment wrapText="1"/>
    </xf>
    <xf borderId="0" fillId="0" fontId="2" numFmtId="0" xfId="0" applyAlignment="1" applyFont="1">
      <alignment/>
    </xf>
    <xf borderId="1" fillId="0" fontId="2" numFmtId="0" xfId="0" applyAlignment="1" applyBorder="1" applyFont="1">
      <alignment wrapText="1"/>
    </xf>
    <xf borderId="5" fillId="0" fontId="2" numFmtId="0" xfId="0" applyAlignment="1" applyBorder="1" applyFont="1">
      <alignment horizontal="left" wrapText="1"/>
    </xf>
    <xf borderId="1" fillId="0" fontId="2" numFmtId="0" xfId="0" applyAlignment="1" applyBorder="1" applyFont="1">
      <alignment wrapText="1"/>
    </xf>
    <xf borderId="1" fillId="0" fontId="4" numFmtId="0" xfId="0" applyAlignment="1" applyBorder="1" applyFont="1">
      <alignment wrapText="1"/>
    </xf>
    <xf borderId="5" fillId="0" fontId="4" numFmtId="0" xfId="0" applyAlignment="1" applyBorder="1" applyFont="1">
      <alignment horizontal="left" wrapText="1"/>
    </xf>
    <xf borderId="0" fillId="0" fontId="2" numFmtId="0" xfId="0" applyAlignment="1" applyFont="1">
      <alignment/>
    </xf>
    <xf borderId="6" fillId="2" fontId="3" numFmtId="0" xfId="0" applyAlignment="1" applyBorder="1" applyFill="1" applyFont="1">
      <alignment horizontal="center"/>
    </xf>
    <xf borderId="6" fillId="3" fontId="3" numFmtId="0" xfId="0" applyAlignment="1" applyBorder="1" applyFill="1" applyFont="1">
      <alignment horizontal="center"/>
    </xf>
    <xf borderId="6" fillId="4" fontId="3" numFmtId="0" xfId="0" applyAlignment="1" applyBorder="1" applyFill="1" applyFont="1">
      <alignment horizontal="center"/>
    </xf>
    <xf borderId="6" fillId="5" fontId="3" numFmtId="0" xfId="0" applyAlignment="1" applyBorder="1" applyFill="1" applyFont="1">
      <alignment horizontal="center"/>
    </xf>
    <xf borderId="5" fillId="0" fontId="2" numFmtId="0" xfId="0" applyAlignment="1" applyBorder="1" applyFont="1">
      <alignment/>
    </xf>
    <xf borderId="6" fillId="6" fontId="3" numFmtId="0" xfId="0" applyAlignment="1" applyBorder="1" applyFill="1" applyFont="1">
      <alignment horizontal="center"/>
    </xf>
    <xf borderId="3" fillId="0" fontId="1" numFmtId="0" xfId="0" applyBorder="1" applyFont="1"/>
    <xf borderId="7" fillId="0" fontId="3" numFmtId="0" xfId="0" applyAlignment="1" applyBorder="1" applyFont="1">
      <alignment/>
    </xf>
    <xf borderId="7" fillId="0" fontId="2" numFmtId="0" xfId="0" applyAlignment="1" applyBorder="1" applyFont="1">
      <alignment/>
    </xf>
    <xf borderId="7" fillId="0" fontId="1" numFmtId="0" xfId="0" applyAlignment="1" applyBorder="1" applyFont="1">
      <alignment/>
    </xf>
    <xf borderId="7" fillId="7" fontId="2" numFmtId="0" xfId="0" applyAlignment="1" applyBorder="1" applyFill="1" applyFont="1">
      <alignment/>
    </xf>
    <xf borderId="7" fillId="0" fontId="2" numFmtId="0" xfId="0" applyAlignment="1" applyBorder="1" applyFont="1">
      <alignment/>
    </xf>
    <xf borderId="7" fillId="0" fontId="2" numFmtId="2" xfId="0" applyAlignment="1" applyBorder="1" applyFont="1" applyNumberFormat="1">
      <alignment horizontal="right"/>
    </xf>
    <xf borderId="7" fillId="0" fontId="1" numFmtId="0" xfId="0" applyBorder="1" applyFont="1"/>
    <xf borderId="7" fillId="7" fontId="1" numFmtId="0" xfId="0" applyAlignment="1" applyBorder="1" applyFont="1">
      <alignment/>
    </xf>
    <xf borderId="7" fillId="0" fontId="1" numFmtId="0" xfId="0" applyAlignment="1" applyBorder="1" applyFont="1">
      <alignment horizontal="center"/>
    </xf>
    <xf borderId="7" fillId="7" fontId="5" numFmtId="2" xfId="0" applyAlignment="1" applyBorder="1" applyFont="1" applyNumberFormat="1">
      <alignment/>
    </xf>
    <xf borderId="7" fillId="7" fontId="1" numFmtId="0" xfId="0" applyBorder="1" applyFont="1"/>
    <xf borderId="7" fillId="0" fontId="5" numFmtId="0" xfId="0" applyAlignment="1" applyBorder="1" applyFont="1">
      <alignment/>
    </xf>
    <xf borderId="7" fillId="0" fontId="5" numFmtId="2" xfId="0" applyAlignment="1" applyBorder="1" applyFont="1" applyNumberFormat="1">
      <alignment/>
    </xf>
    <xf borderId="7" fillId="0" fontId="1" numFmtId="2" xfId="0" applyBorder="1" applyFont="1" applyNumberFormat="1"/>
    <xf borderId="7" fillId="0" fontId="2" numFmtId="164" xfId="0" applyAlignment="1" applyBorder="1" applyFont="1" applyNumberFormat="1">
      <alignment horizontal="right"/>
    </xf>
    <xf borderId="6" fillId="6" fontId="6" numFmtId="0" xfId="0" applyAlignment="1" applyBorder="1" applyFont="1">
      <alignment horizontal="center"/>
    </xf>
    <xf borderId="6" fillId="8" fontId="6" numFmtId="0" xfId="0" applyAlignment="1" applyBorder="1" applyFill="1" applyFont="1">
      <alignment horizontal="center"/>
    </xf>
    <xf borderId="7" fillId="7" fontId="4" numFmtId="2" xfId="0" applyAlignment="1" applyBorder="1" applyFont="1" applyNumberFormat="1">
      <alignment/>
    </xf>
    <xf borderId="7" fillId="7" fontId="2" numFmtId="2" xfId="0" applyAlignment="1" applyBorder="1" applyFont="1" applyNumberFormat="1">
      <alignment/>
    </xf>
    <xf borderId="0" fillId="0" fontId="1" numFmtId="2" xfId="0" applyFont="1" applyNumberFormat="1"/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.43"/>
    <col customWidth="1" min="2" max="2" width="3.14"/>
    <col customWidth="1" min="3" max="3" width="30.0"/>
    <col customWidth="1" min="4" max="4" width="19.29"/>
    <col customWidth="1" min="5" max="5" width="20.86"/>
    <col customWidth="1" min="6" max="6" width="20.0"/>
    <col customWidth="1" min="7" max="7" width="22.57"/>
    <col customWidth="1" min="8" max="8" width="15.71"/>
    <col customWidth="1" min="9" max="9" width="24.29"/>
    <col customWidth="1" min="10" max="10" width="24.43"/>
    <col customWidth="1" min="11" max="11" width="35.0"/>
    <col customWidth="1" min="13" max="13" width="28.29"/>
    <col customWidth="1" min="14" max="14" width="26.14"/>
  </cols>
  <sheetData>
    <row r="1">
      <c r="A1" s="1" t="s">
        <v>0</v>
      </c>
    </row>
    <row r="2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5" t="s">
        <v>7</v>
      </c>
      <c r="J2" s="6"/>
      <c r="K2" s="3" t="s">
        <v>8</v>
      </c>
      <c r="M2" s="7"/>
    </row>
    <row r="3">
      <c r="B3" s="8">
        <v>1.0</v>
      </c>
      <c r="C3" s="9" t="s">
        <v>9</v>
      </c>
      <c r="D3" s="9" t="s">
        <v>10</v>
      </c>
      <c r="E3" s="9" t="s">
        <v>10</v>
      </c>
      <c r="F3" s="9" t="s">
        <v>10</v>
      </c>
      <c r="G3" s="9" t="s">
        <v>10</v>
      </c>
      <c r="H3" s="2" t="s">
        <v>11</v>
      </c>
      <c r="I3" s="10">
        <v>80.0</v>
      </c>
      <c r="J3" s="11"/>
      <c r="K3" s="12" t="s">
        <v>12</v>
      </c>
      <c r="M3" s="13"/>
    </row>
    <row r="4">
      <c r="B4" s="8">
        <v>2.0</v>
      </c>
      <c r="C4" s="2" t="s">
        <v>13</v>
      </c>
      <c r="D4" s="2" t="s">
        <v>14</v>
      </c>
      <c r="E4" s="14" t="s">
        <v>15</v>
      </c>
      <c r="F4" s="14" t="s">
        <v>16</v>
      </c>
      <c r="G4" s="14" t="s">
        <v>17</v>
      </c>
      <c r="H4" s="14" t="s">
        <v>18</v>
      </c>
      <c r="I4" s="15" t="s">
        <v>19</v>
      </c>
      <c r="J4" s="11"/>
      <c r="K4" s="16" t="s">
        <v>20</v>
      </c>
      <c r="M4" s="13"/>
    </row>
    <row r="5">
      <c r="B5" s="8">
        <v>3.0</v>
      </c>
      <c r="C5" s="2" t="s">
        <v>21</v>
      </c>
      <c r="D5" s="2" t="s">
        <v>22</v>
      </c>
      <c r="E5" s="17" t="s">
        <v>15</v>
      </c>
      <c r="F5" s="14" t="s">
        <v>23</v>
      </c>
      <c r="G5" s="14" t="s">
        <v>17</v>
      </c>
      <c r="H5" s="2" t="s">
        <v>24</v>
      </c>
      <c r="I5" s="15" t="s">
        <v>25</v>
      </c>
      <c r="J5" s="11"/>
      <c r="K5" s="16" t="s">
        <v>20</v>
      </c>
      <c r="M5" s="13"/>
    </row>
    <row r="6">
      <c r="B6" s="8">
        <v>4.0</v>
      </c>
      <c r="C6" s="2" t="s">
        <v>26</v>
      </c>
      <c r="D6" s="2" t="s">
        <v>22</v>
      </c>
      <c r="E6" s="17" t="s">
        <v>15</v>
      </c>
      <c r="F6" s="14" t="s">
        <v>23</v>
      </c>
      <c r="G6" s="14" t="s">
        <v>17</v>
      </c>
      <c r="H6" s="2" t="s">
        <v>27</v>
      </c>
      <c r="I6" s="15" t="s">
        <v>25</v>
      </c>
      <c r="J6" s="11"/>
      <c r="K6" s="16" t="s">
        <v>20</v>
      </c>
      <c r="M6" s="13"/>
    </row>
    <row r="7">
      <c r="B7" s="8">
        <v>5.0</v>
      </c>
      <c r="C7" s="14" t="s">
        <v>28</v>
      </c>
      <c r="D7" s="2" t="s">
        <v>14</v>
      </c>
      <c r="E7" s="14" t="s">
        <v>15</v>
      </c>
      <c r="F7" s="14" t="s">
        <v>23</v>
      </c>
      <c r="G7" s="14" t="s">
        <v>17</v>
      </c>
      <c r="H7" s="14" t="s">
        <v>29</v>
      </c>
      <c r="I7" s="18" t="s">
        <v>30</v>
      </c>
      <c r="J7" s="11"/>
      <c r="K7" s="16" t="s">
        <v>20</v>
      </c>
      <c r="M7" s="19"/>
    </row>
    <row r="8">
      <c r="B8" s="13"/>
      <c r="C8" s="13"/>
      <c r="D8" s="13"/>
      <c r="E8" s="13"/>
      <c r="F8" s="13"/>
      <c r="G8" s="13"/>
      <c r="H8" s="13"/>
      <c r="I8" s="13"/>
      <c r="J8" s="13"/>
      <c r="K8" s="13"/>
    </row>
    <row r="9">
      <c r="B9" s="13"/>
      <c r="E9" s="20" t="s">
        <v>31</v>
      </c>
      <c r="F9" s="6"/>
      <c r="G9" s="21" t="s">
        <v>21</v>
      </c>
      <c r="H9" s="6"/>
      <c r="I9" s="22" t="s">
        <v>26</v>
      </c>
      <c r="J9" s="6"/>
      <c r="K9" s="23" t="s">
        <v>32</v>
      </c>
      <c r="L9" s="6"/>
    </row>
    <row r="10">
      <c r="B10" s="13"/>
      <c r="C10" s="24"/>
      <c r="D10" s="24"/>
      <c r="E10" s="25" t="s">
        <v>33</v>
      </c>
      <c r="F10" s="6"/>
      <c r="G10" s="25" t="s">
        <v>33</v>
      </c>
      <c r="H10" s="6"/>
      <c r="I10" s="25" t="s">
        <v>33</v>
      </c>
      <c r="J10" s="6"/>
      <c r="K10" s="25" t="s">
        <v>34</v>
      </c>
      <c r="L10" s="26"/>
    </row>
    <row r="11">
      <c r="B11" s="13"/>
      <c r="C11" s="27" t="s">
        <v>35</v>
      </c>
      <c r="D11" s="28" t="s">
        <v>36</v>
      </c>
      <c r="E11" s="29" t="s">
        <v>37</v>
      </c>
      <c r="F11" s="29">
        <v>163.0</v>
      </c>
      <c r="G11" s="29" t="s">
        <v>37</v>
      </c>
      <c r="H11" s="29">
        <v>55.0</v>
      </c>
      <c r="I11" s="29" t="s">
        <v>37</v>
      </c>
      <c r="J11" s="29">
        <v>55.0</v>
      </c>
      <c r="K11" s="29" t="s">
        <v>38</v>
      </c>
      <c r="L11" s="30">
        <v>50.0</v>
      </c>
    </row>
    <row r="12">
      <c r="B12" s="13"/>
      <c r="C12" s="31" t="s">
        <v>39</v>
      </c>
      <c r="D12" s="32">
        <v>0.25</v>
      </c>
      <c r="E12" s="29" t="s">
        <v>40</v>
      </c>
      <c r="F12" s="29">
        <v>2.0</v>
      </c>
      <c r="G12" s="29" t="s">
        <v>40</v>
      </c>
      <c r="H12" s="29">
        <v>2.0</v>
      </c>
      <c r="I12" s="29" t="s">
        <v>40</v>
      </c>
      <c r="J12" s="29">
        <v>2.0</v>
      </c>
      <c r="K12" s="29" t="s">
        <v>41</v>
      </c>
      <c r="L12" s="30">
        <v>32.0</v>
      </c>
    </row>
    <row r="13">
      <c r="B13" s="13"/>
      <c r="C13" s="31" t="s">
        <v>42</v>
      </c>
      <c r="D13" s="32">
        <v>0.1</v>
      </c>
      <c r="E13" s="29" t="s">
        <v>43</v>
      </c>
      <c r="F13">
        <f>F11*F12</f>
        <v>326</v>
      </c>
      <c r="G13" s="29" t="s">
        <v>43</v>
      </c>
      <c r="H13" s="33">
        <f>H11*H12</f>
        <v>110</v>
      </c>
      <c r="I13" s="29" t="s">
        <v>43</v>
      </c>
      <c r="J13" s="33">
        <f>J11*J12</f>
        <v>110</v>
      </c>
      <c r="K13" s="29" t="s">
        <v>44</v>
      </c>
      <c r="L13" s="34">
        <v>0.37</v>
      </c>
    </row>
    <row r="14">
      <c r="B14" s="13"/>
      <c r="C14" s="31" t="s">
        <v>45</v>
      </c>
      <c r="D14" s="32">
        <v>0.6</v>
      </c>
      <c r="E14" s="29" t="s">
        <v>46</v>
      </c>
      <c r="F14" s="35" t="s">
        <v>47</v>
      </c>
      <c r="G14" s="29" t="s">
        <v>46</v>
      </c>
      <c r="H14" s="29">
        <v>1.0</v>
      </c>
      <c r="I14" s="29" t="s">
        <v>46</v>
      </c>
      <c r="J14" s="29">
        <v>1.0</v>
      </c>
      <c r="K14" s="29" t="s">
        <v>48</v>
      </c>
      <c r="L14" s="36">
        <v>0.25</v>
      </c>
    </row>
    <row r="15">
      <c r="B15" s="13"/>
      <c r="C15" s="31" t="s">
        <v>49</v>
      </c>
      <c r="D15" s="32">
        <v>0.3</v>
      </c>
      <c r="E15" s="29" t="s">
        <v>50</v>
      </c>
      <c r="F15" s="35" t="s">
        <v>47</v>
      </c>
      <c r="G15" s="29" t="s">
        <v>50</v>
      </c>
      <c r="H15" s="29">
        <v>9.0</v>
      </c>
      <c r="I15" s="29" t="s">
        <v>50</v>
      </c>
      <c r="J15" s="29">
        <v>9.0</v>
      </c>
      <c r="K15" s="29" t="s">
        <v>51</v>
      </c>
      <c r="L15" s="37">
        <f>L11*L12*L13*L14</f>
        <v>148</v>
      </c>
    </row>
    <row r="16">
      <c r="E16" s="29" t="s">
        <v>44</v>
      </c>
      <c r="F16" s="29">
        <v>0.37</v>
      </c>
      <c r="G16" s="29" t="s">
        <v>52</v>
      </c>
      <c r="H16" s="29">
        <v>0.37</v>
      </c>
      <c r="I16" s="29" t="s">
        <v>52</v>
      </c>
      <c r="J16" s="29">
        <v>0.37</v>
      </c>
    </row>
    <row r="17">
      <c r="C17" s="38" t="s">
        <v>53</v>
      </c>
      <c r="D17" s="38">
        <v>25.0</v>
      </c>
      <c r="E17" s="29" t="s">
        <v>48</v>
      </c>
      <c r="F17" s="39">
        <v>0.3</v>
      </c>
      <c r="G17" s="29" t="s">
        <v>54</v>
      </c>
      <c r="H17" s="39">
        <v>0.25</v>
      </c>
      <c r="I17" s="29" t="s">
        <v>54</v>
      </c>
      <c r="J17" s="39">
        <v>0.25</v>
      </c>
    </row>
    <row r="18">
      <c r="C18" s="38" t="s">
        <v>55</v>
      </c>
      <c r="D18" s="38">
        <v>25.0</v>
      </c>
      <c r="E18" s="29" t="s">
        <v>51</v>
      </c>
      <c r="F18" s="40">
        <f>F13*F16*F17</f>
        <v>36.186</v>
      </c>
      <c r="G18" s="29" t="s">
        <v>56</v>
      </c>
      <c r="H18" s="40">
        <f>H13*H14*H15*H16*H17</f>
        <v>91.575</v>
      </c>
      <c r="I18" s="29" t="s">
        <v>56</v>
      </c>
      <c r="J18" s="40">
        <f>J13*J14*J15*J16*J17</f>
        <v>91.575</v>
      </c>
    </row>
    <row r="19">
      <c r="C19" s="28" t="s">
        <v>57</v>
      </c>
      <c r="D19" s="41">
        <v>0.37</v>
      </c>
      <c r="E19" s="42" t="s">
        <v>58</v>
      </c>
      <c r="F19" s="6"/>
      <c r="G19" s="42" t="s">
        <v>58</v>
      </c>
      <c r="H19" s="26"/>
      <c r="I19" s="43" t="s">
        <v>58</v>
      </c>
      <c r="J19" s="6"/>
      <c r="K19" s="25" t="s">
        <v>59</v>
      </c>
      <c r="L19" s="26"/>
    </row>
    <row r="20">
      <c r="E20" s="29" t="s">
        <v>37</v>
      </c>
      <c r="F20" s="29">
        <v>23.0</v>
      </c>
      <c r="G20" s="29" t="s">
        <v>37</v>
      </c>
      <c r="H20" s="29">
        <v>252.0</v>
      </c>
      <c r="I20" s="29" t="s">
        <v>37</v>
      </c>
      <c r="J20" s="29">
        <v>55.0</v>
      </c>
      <c r="K20" s="34" t="s">
        <v>60</v>
      </c>
      <c r="L20" s="30">
        <v>252.0</v>
      </c>
    </row>
    <row r="21">
      <c r="C21" s="1"/>
      <c r="D21" s="1"/>
      <c r="E21" s="29" t="s">
        <v>61</v>
      </c>
      <c r="F21" s="29">
        <v>1.0</v>
      </c>
      <c r="G21" s="29" t="s">
        <v>61</v>
      </c>
      <c r="H21" s="29">
        <v>1.0</v>
      </c>
      <c r="I21" s="29" t="s">
        <v>61</v>
      </c>
      <c r="J21" s="29">
        <v>1.0</v>
      </c>
      <c r="K21" s="34" t="s">
        <v>62</v>
      </c>
      <c r="L21" s="34">
        <v>2.0</v>
      </c>
    </row>
    <row r="22">
      <c r="C22" s="1"/>
      <c r="D22" s="1"/>
      <c r="E22" s="29" t="s">
        <v>43</v>
      </c>
      <c r="F22">
        <f>F20*F21</f>
        <v>23</v>
      </c>
      <c r="G22" s="29" t="s">
        <v>43</v>
      </c>
      <c r="H22" s="33">
        <f>H20*H21</f>
        <v>252</v>
      </c>
      <c r="I22" s="29" t="s">
        <v>43</v>
      </c>
      <c r="J22" s="33">
        <f>J20*J21</f>
        <v>55</v>
      </c>
      <c r="K22" s="34" t="s">
        <v>63</v>
      </c>
      <c r="L22" s="30">
        <f>L20/L21</f>
        <v>126</v>
      </c>
    </row>
    <row r="23">
      <c r="C23" s="1"/>
      <c r="D23" s="1"/>
      <c r="E23" s="29" t="s">
        <v>46</v>
      </c>
      <c r="F23" s="35" t="s">
        <v>47</v>
      </c>
      <c r="G23" s="29" t="s">
        <v>46</v>
      </c>
      <c r="H23" s="29">
        <v>1.0</v>
      </c>
      <c r="I23" s="29" t="s">
        <v>46</v>
      </c>
      <c r="J23" s="29">
        <v>1.0</v>
      </c>
      <c r="K23" s="34" t="s">
        <v>46</v>
      </c>
      <c r="L23" s="34">
        <v>1.0</v>
      </c>
    </row>
    <row r="24">
      <c r="C24" s="1"/>
      <c r="D24" s="1"/>
      <c r="E24" s="29" t="s">
        <v>50</v>
      </c>
      <c r="F24" s="35" t="s">
        <v>47</v>
      </c>
      <c r="G24" s="29" t="s">
        <v>50</v>
      </c>
      <c r="H24" s="29">
        <v>9.0</v>
      </c>
      <c r="I24" s="29" t="s">
        <v>50</v>
      </c>
      <c r="J24" s="29">
        <v>9.0</v>
      </c>
      <c r="K24" s="34" t="s">
        <v>50</v>
      </c>
      <c r="L24" s="34">
        <v>9.0</v>
      </c>
    </row>
    <row r="25">
      <c r="C25" s="1"/>
      <c r="D25" s="1"/>
      <c r="E25" s="29" t="s">
        <v>44</v>
      </c>
      <c r="F25" s="29">
        <v>0.37</v>
      </c>
      <c r="G25" s="29" t="s">
        <v>52</v>
      </c>
      <c r="H25" s="29">
        <v>0.37</v>
      </c>
      <c r="I25" s="29" t="s">
        <v>52</v>
      </c>
      <c r="J25" s="29">
        <v>0.37</v>
      </c>
      <c r="K25" s="34" t="s">
        <v>44</v>
      </c>
      <c r="L25" s="30">
        <v>0.37</v>
      </c>
    </row>
    <row r="26">
      <c r="C26" s="1"/>
      <c r="D26" s="1"/>
      <c r="E26" s="29" t="s">
        <v>48</v>
      </c>
      <c r="F26" s="39">
        <v>0.3</v>
      </c>
      <c r="G26" s="29" t="s">
        <v>54</v>
      </c>
      <c r="H26" s="39">
        <v>0.25</v>
      </c>
      <c r="I26" s="29" t="s">
        <v>54</v>
      </c>
      <c r="J26" s="39">
        <v>0.25</v>
      </c>
      <c r="K26" s="34" t="s">
        <v>48</v>
      </c>
      <c r="L26" s="44">
        <v>0.6</v>
      </c>
    </row>
    <row r="27">
      <c r="C27" s="1"/>
      <c r="D27" s="1"/>
      <c r="E27" s="29" t="s">
        <v>51</v>
      </c>
      <c r="F27" s="40">
        <f>F22*F25*F26</f>
        <v>2.553</v>
      </c>
      <c r="G27" s="29" t="s">
        <v>56</v>
      </c>
      <c r="H27" s="40">
        <f>H22*H23*H24*H25*H26</f>
        <v>209.79</v>
      </c>
      <c r="I27" s="29" t="s">
        <v>56</v>
      </c>
      <c r="J27" s="40">
        <f>J22*J23*J24*J25*J26</f>
        <v>45.7875</v>
      </c>
      <c r="K27" s="34" t="s">
        <v>51</v>
      </c>
      <c r="L27" s="45">
        <f>L22*L23*L24*L25*L26</f>
        <v>251.748</v>
      </c>
    </row>
    <row r="28">
      <c r="C28" s="1"/>
      <c r="D28" s="1"/>
    </row>
    <row r="29">
      <c r="C29" s="1"/>
      <c r="D29" s="1"/>
      <c r="G29" s="1"/>
      <c r="H29" s="1">
        <v>192.78</v>
      </c>
    </row>
    <row r="30">
      <c r="C30" s="1"/>
      <c r="D30" s="1"/>
      <c r="H30" s="46">
        <f>H18-H29</f>
        <v>-101.205</v>
      </c>
    </row>
    <row r="31">
      <c r="C31" s="1"/>
      <c r="D31" s="1"/>
    </row>
    <row r="32">
      <c r="C32" s="1"/>
      <c r="D32" s="1"/>
    </row>
    <row r="33">
      <c r="C33" s="1"/>
      <c r="D33" s="1"/>
    </row>
    <row r="34">
      <c r="C34" s="1"/>
      <c r="D34" s="1"/>
    </row>
    <row r="35">
      <c r="C35" s="47"/>
      <c r="D35" s="47"/>
    </row>
    <row r="36">
      <c r="C36" s="1"/>
      <c r="D36" s="1"/>
    </row>
    <row r="37">
      <c r="C37" s="1"/>
      <c r="D37" s="1"/>
      <c r="E37" s="1"/>
      <c r="F37" s="1"/>
    </row>
    <row r="38">
      <c r="C38" s="1"/>
      <c r="D38" s="1"/>
      <c r="E38" s="1"/>
      <c r="F38" s="1"/>
    </row>
    <row r="39">
      <c r="C39" s="1"/>
      <c r="D39" s="1"/>
      <c r="E39" s="1"/>
      <c r="F39" s="1"/>
    </row>
    <row r="40">
      <c r="C40" s="1"/>
      <c r="D40" s="1"/>
      <c r="E40" s="1"/>
      <c r="F40" s="1"/>
    </row>
    <row r="41">
      <c r="C41" s="1"/>
      <c r="D41" s="1"/>
      <c r="E41" s="1"/>
      <c r="F41" s="1"/>
    </row>
    <row r="42">
      <c r="C42" s="1"/>
      <c r="D42" s="1"/>
      <c r="E42" s="1"/>
      <c r="F42" s="1"/>
    </row>
  </sheetData>
  <mergeCells count="18">
    <mergeCell ref="I10:J10"/>
    <mergeCell ref="I3:J3"/>
    <mergeCell ref="I2:J2"/>
    <mergeCell ref="I4:J4"/>
    <mergeCell ref="I9:J9"/>
    <mergeCell ref="I5:J5"/>
    <mergeCell ref="I7:J7"/>
    <mergeCell ref="I6:J6"/>
    <mergeCell ref="G19:H19"/>
    <mergeCell ref="I19:J19"/>
    <mergeCell ref="K9:L9"/>
    <mergeCell ref="K10:L10"/>
    <mergeCell ref="E9:F9"/>
    <mergeCell ref="G10:H10"/>
    <mergeCell ref="E10:F10"/>
    <mergeCell ref="E19:F19"/>
    <mergeCell ref="G9:H9"/>
    <mergeCell ref="K19:L19"/>
  </mergeCells>
  <drawing r:id="rId1"/>
</worksheet>
</file>