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<sst xmlns="http://schemas.openxmlformats.org/spreadsheetml/2006/main" count="207" uniqueCount="124">
  <si>
    <t>EMPRESA</t>
  </si>
  <si>
    <t>EXPRESSO MARLY LTDA</t>
  </si>
  <si>
    <t>LINHA Nº</t>
  </si>
  <si>
    <t>03.104-00</t>
  </si>
  <si>
    <t>NOME DA LINHA</t>
  </si>
  <si>
    <t>GOIÂNIA / MATA AZUL</t>
  </si>
  <si>
    <t>PROCESSO Nº</t>
  </si>
  <si>
    <t>201600029003847</t>
  </si>
  <si>
    <t xml:space="preserve"> IDA</t>
  </si>
  <si>
    <t>Veloc Km/h</t>
  </si>
  <si>
    <t>PERCURSO IDA</t>
  </si>
  <si>
    <t>KM Federal</t>
  </si>
  <si>
    <t>KM Estadual</t>
  </si>
  <si>
    <t>KM Municipal</t>
  </si>
  <si>
    <t>CÁLCULO DO TEMPO =[ DISTÂNCIA (KM) / VELOCIDADE (KM/H)]*60</t>
  </si>
  <si>
    <t>CÁLCULO TEMPO TOTAL = T [PERCURSO] +T [PARADA]</t>
  </si>
  <si>
    <t>seção</t>
  </si>
  <si>
    <t>hora</t>
  </si>
  <si>
    <t>piso</t>
  </si>
  <si>
    <t>distância</t>
  </si>
  <si>
    <t>tempo em</t>
  </si>
  <si>
    <t>tempo</t>
  </si>
  <si>
    <t xml:space="preserve">TEMPO (MINUTOS) Municipal </t>
  </si>
  <si>
    <t>TEMPO (MINUTOS) Estadual</t>
  </si>
  <si>
    <t>TEMPO (MINUTOS) Federal</t>
  </si>
  <si>
    <t>Tempo</t>
  </si>
  <si>
    <t>PERCUSO IDA</t>
  </si>
  <si>
    <t>origem</t>
  </si>
  <si>
    <t>partida</t>
  </si>
  <si>
    <t>tipo I</t>
  </si>
  <si>
    <t xml:space="preserve">tipo II </t>
  </si>
  <si>
    <t>tipo III</t>
  </si>
  <si>
    <t>da seção</t>
  </si>
  <si>
    <t>hh:mm</t>
  </si>
  <si>
    <t>destino</t>
  </si>
  <si>
    <t>chegada</t>
  </si>
  <si>
    <t>parada</t>
  </si>
  <si>
    <t>I</t>
  </si>
  <si>
    <t>II</t>
  </si>
  <si>
    <t>III</t>
  </si>
  <si>
    <t>TOTAL</t>
  </si>
  <si>
    <t>minutos</t>
  </si>
  <si>
    <t>tempo gasto percurso</t>
  </si>
  <si>
    <t>tempo em formato hh:mm:ss</t>
  </si>
  <si>
    <t>hora partida + tempo viagem</t>
  </si>
  <si>
    <t>hora partida+tempo viagem+tempo parada</t>
  </si>
  <si>
    <t>PREENCHER</t>
  </si>
  <si>
    <t>GOIÂNIA  -  NERÓPOLIS</t>
  </si>
  <si>
    <t>NERÓPOLIS</t>
  </si>
  <si>
    <t>NERÓPOLIS - ENTRADA PARA DAMOLÂNDIA</t>
  </si>
  <si>
    <t>ENTRADA PARA DAMOLÂNDIA</t>
  </si>
  <si>
    <t>ENTRADA PARA DAMOLÂNDIA - PETROLINA DE GOIÁS</t>
  </si>
  <si>
    <t>PETROLINA DE GOIÁS</t>
  </si>
  <si>
    <t>PREENCHER DEPOIS</t>
  </si>
  <si>
    <t>PETROLINA DE GOIÁS - SÃO FRANCISCO DE GOIÁS</t>
  </si>
  <si>
    <t>SÃO FRANCISCO DE GOIÁS</t>
  </si>
  <si>
    <t>SÃO FRANCISCO DE GOIÁS- JARAGUÁ</t>
  </si>
  <si>
    <t>JARAGUÁ</t>
  </si>
  <si>
    <t>JARAGUÁ - SARAIVA</t>
  </si>
  <si>
    <t>SARAIVA</t>
  </si>
  <si>
    <t>SARAIVA - RIANÁPOLIS</t>
  </si>
  <si>
    <t>RIANÁPOLIS</t>
  </si>
  <si>
    <t xml:space="preserve">RIANÁPOLIS - RIALMA </t>
  </si>
  <si>
    <t xml:space="preserve">RIALMA </t>
  </si>
  <si>
    <t>RIALMA - CERES</t>
  </si>
  <si>
    <t>CERES</t>
  </si>
  <si>
    <t>CERES  - JARDIM PAULISTA</t>
  </si>
  <si>
    <t>JARDIM PAULISTA</t>
  </si>
  <si>
    <t>JARDIM PAULISTA - ENTRADA PARA ITAPACÍ</t>
  </si>
  <si>
    <t>ENTRADA PARA ITAPACÍ</t>
  </si>
  <si>
    <t>ENTRADA PARA ITAPACÍ - ESPÍRITO SANTO</t>
  </si>
  <si>
    <t>ESPÍRITO SANTO</t>
  </si>
  <si>
    <t>ESPÍRITO SANTO - ENTRADA PARA NORTELÂNDIA</t>
  </si>
  <si>
    <t>ENTRADA PARA NORTELÂNDIA</t>
  </si>
  <si>
    <t>ENTRADA PARA NORTELÂNDIA - SÃO LUIZ DO NORTE</t>
  </si>
  <si>
    <t>SÃO LUIZ DO NORTE</t>
  </si>
  <si>
    <t>SÃO LUIZ DO NORTE - FUNIL</t>
  </si>
  <si>
    <t>FUNIL</t>
  </si>
  <si>
    <t>FUNIL - URUAÇU</t>
  </si>
  <si>
    <t>URUAÇU</t>
  </si>
  <si>
    <t>URUAÇU - CAMPINORTE</t>
  </si>
  <si>
    <t>CAMPINORTE</t>
  </si>
  <si>
    <t>CAMPINORTE - KM 300 (BR-153)</t>
  </si>
  <si>
    <t>KM 300 (BR-153)</t>
  </si>
  <si>
    <t>KM 300 (BR153)  -  ENTRADA PARA MARA ROSA</t>
  </si>
  <si>
    <t>ENTRADA PARA MARA ROSA</t>
  </si>
  <si>
    <t>ENTRADA PARA MARA ROSA  - MARA ROSA</t>
  </si>
  <si>
    <t>MARA ROSA</t>
  </si>
  <si>
    <t>MARA ROSA  -  ESTRELA DO NORTE</t>
  </si>
  <si>
    <t>ESTRELA DO NORTE</t>
  </si>
  <si>
    <t>ESTRELA DO NORTE - SANTA TEREZA DE GOIÁS</t>
  </si>
  <si>
    <t>SANTA TEREZA DE GOIÁS</t>
  </si>
  <si>
    <t>SANTA TEREZA DE GOIÁS - SERRA DO CAMPO</t>
  </si>
  <si>
    <t>SERRA DO CAMPO</t>
  </si>
  <si>
    <t>SERRA DO CAMPO - PORANGATU</t>
  </si>
  <si>
    <t>PORANGATU</t>
  </si>
  <si>
    <t>PORANGATU - RIO DO OURO</t>
  </si>
  <si>
    <t>RIO DO OURO</t>
  </si>
  <si>
    <t>RIO DO OURO - RIO SANTA TEREZA</t>
  </si>
  <si>
    <t>RIO SANTA TEREZA</t>
  </si>
  <si>
    <t>RIO SANTA TEREZA - ENTRADA PARA GO-142</t>
  </si>
  <si>
    <t>ENTRADA PARA GO-142</t>
  </si>
  <si>
    <t>ENTRADA PARA GO-142 - TROMBAS</t>
  </si>
  <si>
    <t>TROMBAS</t>
  </si>
  <si>
    <t>TROMBAS - MONTIVIDIU DO NORTE</t>
  </si>
  <si>
    <t>MONTIVIDIU DO NORTE</t>
  </si>
  <si>
    <t>MONTIVIDIU DO NORTE - PATRONA</t>
  </si>
  <si>
    <t>PATRONA</t>
  </si>
  <si>
    <t>PATRONA - MATA AZUL</t>
  </si>
  <si>
    <t>MATA AZUL</t>
  </si>
  <si>
    <t>TOTAIS</t>
  </si>
  <si>
    <t>Tempo em movimento</t>
  </si>
  <si>
    <t>Tempo parado</t>
  </si>
  <si>
    <t>Tempo total da viagem</t>
  </si>
  <si>
    <t>Distância total da viagem</t>
  </si>
  <si>
    <t>km</t>
  </si>
  <si>
    <t>Velocidade média/pista</t>
  </si>
  <si>
    <t>km/h</t>
  </si>
  <si>
    <t>Quantidade ideal de cafés</t>
  </si>
  <si>
    <t>OBSERVAÇÃO</t>
  </si>
  <si>
    <t>Assinatura do Chefe de  Departamento.</t>
  </si>
  <si>
    <t>VOLTA</t>
  </si>
  <si>
    <t>PERCURSO VOLTA</t>
  </si>
  <si>
    <t>viagem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</si>
</sst>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0.0"/>
      <color rgb="FF000000"/>
      <name val="Arial"/>
    </font>
    <font>
      <sz val="10.0"/>
      <name val="Arial"/>
    </font>
    <font>
      <sz val="10.0"/>
      <color rgb="FFFF0000"/>
      <name val="Arial"/>
    </font>
    <font>
      <b/>
      <sz val="10.0"/>
      <name val="Arial"/>
    </font>
    <font/>
    <font>
      <b/>
      <sz val="11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1" numFmtId="0" xfId="0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5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20" xfId="0" applyAlignment="1" applyFont="1" applyNumberFormat="1">
      <alignment horizontal="center"/>
    </xf>
    <xf borderId="6" fillId="0" fontId="1" numFmtId="0" xfId="0" applyAlignment="1" applyBorder="1" applyFont="1">
      <alignment horizontal="center"/>
    </xf>
    <xf borderId="7" fillId="2" fontId="3" numFmtId="0" xfId="0" applyAlignment="1" applyBorder="1" applyFill="1" applyFont="1">
      <alignment horizontal="left"/>
    </xf>
    <xf borderId="8" fillId="2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7" fillId="2" fontId="3" numFmtId="3" xfId="0" applyAlignment="1" applyBorder="1" applyFont="1" applyNumberFormat="1">
      <alignment horizontal="center"/>
    </xf>
    <xf borderId="6" fillId="0" fontId="4" numFmtId="0" xfId="0" applyBorder="1" applyFont="1"/>
    <xf borderId="0" fillId="0" fontId="3" numFmtId="0" xfId="0" applyAlignment="1" applyFont="1">
      <alignment horizontal="center"/>
    </xf>
    <xf borderId="8" fillId="2" fontId="1" numFmtId="0" xfId="0" applyAlignment="1" applyBorder="1" applyFont="1">
      <alignment horizontal="left"/>
    </xf>
    <xf borderId="8" fillId="3" fontId="1" numFmtId="0" xfId="0" applyAlignment="1" applyBorder="1" applyFill="1" applyFont="1">
      <alignment horizontal="left"/>
    </xf>
    <xf borderId="7" fillId="2" fontId="3" numFmtId="49" xfId="0" applyAlignment="1" applyBorder="1" applyFont="1" applyNumberFormat="1">
      <alignment horizontal="left"/>
    </xf>
    <xf borderId="8" fillId="0" fontId="4" numFmtId="0" xfId="0" applyBorder="1" applyFont="1"/>
    <xf borderId="8" fillId="0" fontId="4" numFmtId="0" xfId="0" applyBorder="1" applyFont="1"/>
    <xf borderId="8" fillId="3" fontId="3" numFmtId="49" xfId="0" applyAlignment="1" applyBorder="1" applyFont="1" applyNumberFormat="1">
      <alignment horizontal="left"/>
    </xf>
    <xf borderId="10" fillId="0" fontId="1" numFmtId="0" xfId="0" applyBorder="1" applyFont="1"/>
    <xf borderId="9" fillId="0" fontId="3" numFmtId="0" xfId="0" applyAlignment="1" applyBorder="1" applyFont="1">
      <alignment horizontal="center"/>
    </xf>
    <xf borderId="9" fillId="4" fontId="5" numFmtId="0" xfId="0" applyAlignment="1" applyBorder="1" applyFill="1" applyFont="1">
      <alignment horizontal="center"/>
    </xf>
    <xf borderId="9" fillId="4" fontId="5" numFmtId="0" xfId="0" applyAlignment="1" applyBorder="1" applyFont="1">
      <alignment horizontal="center"/>
    </xf>
    <xf borderId="9" fillId="5" fontId="5" numFmtId="0" xfId="0" applyAlignment="1" applyBorder="1" applyFill="1" applyFont="1">
      <alignment horizontal="center"/>
    </xf>
    <xf borderId="9" fillId="6" fontId="5" numFmtId="0" xfId="0" applyAlignment="1" applyBorder="1" applyFill="1" applyFont="1">
      <alignment horizontal="center"/>
    </xf>
    <xf borderId="0" fillId="0" fontId="3" numFmtId="0" xfId="0" applyFont="1"/>
    <xf borderId="7" fillId="7" fontId="1" numFmtId="0" xfId="0" applyAlignment="1" applyBorder="1" applyFill="1" applyFont="1">
      <alignment horizontal="center"/>
    </xf>
    <xf borderId="7" fillId="8" fontId="1" numFmtId="0" xfId="0" applyAlignment="1" applyBorder="1" applyFill="1" applyFont="1">
      <alignment horizontal="center"/>
    </xf>
    <xf borderId="7" fillId="9" fontId="1" numFmtId="0" xfId="0" applyAlignment="1" applyBorder="1" applyFill="1" applyFont="1">
      <alignment horizontal="center"/>
    </xf>
    <xf borderId="0" fillId="0" fontId="3" numFmtId="0" xfId="0" applyAlignment="1" applyFont="1">
      <alignment horizontal="left"/>
    </xf>
    <xf borderId="11" fillId="0" fontId="1" numFmtId="0" xfId="0" applyAlignment="1" applyBorder="1" applyFont="1">
      <alignment horizontal="center" wrapText="1"/>
    </xf>
    <xf borderId="12" fillId="0" fontId="4" numFmtId="0" xfId="0" applyBorder="1" applyFont="1"/>
    <xf borderId="13" fillId="0" fontId="4" numFmtId="0" xfId="0" applyBorder="1" applyFont="1"/>
    <xf borderId="11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3" numFmtId="0" xfId="0" applyBorder="1" applyFont="1"/>
    <xf borderId="14" fillId="0" fontId="1" numFmtId="0" xfId="0" applyBorder="1" applyFont="1"/>
    <xf borderId="9" fillId="7" fontId="1" numFmtId="0" xfId="0" applyAlignment="1" applyBorder="1" applyFont="1">
      <alignment horizontal="center"/>
    </xf>
    <xf borderId="9" fillId="8" fontId="1" numFmtId="0" xfId="0" applyAlignment="1" applyBorder="1" applyFont="1">
      <alignment horizontal="center"/>
    </xf>
    <xf borderId="9" fillId="9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6" fillId="0" fontId="1" numFmtId="164" xfId="0" applyAlignment="1" applyBorder="1" applyFont="1" applyNumberFormat="1">
      <alignment horizontal="center" wrapText="1"/>
    </xf>
    <xf borderId="14" fillId="0" fontId="2" numFmtId="0" xfId="0" applyAlignment="1" applyBorder="1" applyFont="1">
      <alignment horizontal="center" wrapText="1"/>
    </xf>
    <xf borderId="0" fillId="2" fontId="2" numFmtId="0" xfId="0" applyAlignment="1" applyBorder="1" applyFont="1">
      <alignment horizontal="center"/>
    </xf>
    <xf borderId="7" fillId="0" fontId="1" numFmtId="0" xfId="0" applyBorder="1" applyFont="1"/>
    <xf borderId="9" fillId="2" fontId="1" numFmtId="0" xfId="0" applyAlignment="1" applyBorder="1" applyFont="1">
      <alignment horizontal="left"/>
    </xf>
    <xf borderId="9" fillId="10" fontId="1" numFmtId="20" xfId="0" applyAlignment="1" applyBorder="1" applyFill="1" applyFont="1" applyNumberFormat="1">
      <alignment horizontal="center"/>
    </xf>
    <xf borderId="9" fillId="3" fontId="3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/>
    </xf>
    <xf borderId="9" fillId="0" fontId="1" numFmtId="20" xfId="0" applyAlignment="1" applyBorder="1" applyFont="1" applyNumberFormat="1">
      <alignment horizontal="center"/>
    </xf>
    <xf borderId="9" fillId="0" fontId="1" numFmtId="0" xfId="0" applyAlignment="1" applyBorder="1" applyFont="1">
      <alignment horizontal="left"/>
    </xf>
    <xf borderId="9" fillId="11" fontId="1" numFmtId="20" xfId="0" applyAlignment="1" applyBorder="1" applyFill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14" fillId="0" fontId="2" numFmtId="165" xfId="0" applyBorder="1" applyFont="1" applyNumberFormat="1"/>
    <xf borderId="14" fillId="3" fontId="2" numFmtId="20" xfId="0" applyAlignment="1" applyBorder="1" applyFont="1" applyNumberFormat="1">
      <alignment horizontal="center"/>
    </xf>
    <xf borderId="14" fillId="0" fontId="2" numFmtId="20" xfId="0" applyAlignment="1" applyBorder="1" applyFont="1" applyNumberFormat="1">
      <alignment horizontal="center"/>
    </xf>
    <xf borderId="0" fillId="1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9" fillId="3" fontId="1" numFmtId="20" xfId="0" applyAlignment="1" applyBorder="1" applyFont="1" applyNumberFormat="1">
      <alignment horizontal="center"/>
    </xf>
    <xf borderId="9" fillId="10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9" fillId="0" fontId="1" numFmtId="49" xfId="0" applyAlignment="1" applyBorder="1" applyFont="1" applyNumberFormat="1">
      <alignment horizontal="center"/>
    </xf>
    <xf borderId="9" fillId="3" fontId="1" numFmtId="49" xfId="0" applyAlignment="1" applyBorder="1" applyFont="1" applyNumberFormat="1">
      <alignment horizontal="center"/>
    </xf>
    <xf borderId="0" fillId="0" fontId="1" numFmtId="0" xfId="0" applyFont="1"/>
    <xf borderId="16" fillId="0" fontId="1" numFmtId="164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8" fillId="0" fontId="3" numFmtId="20" xfId="0" applyAlignment="1" applyBorder="1" applyFont="1" applyNumberFormat="1">
      <alignment horizontal="center"/>
    </xf>
    <xf borderId="8" fillId="0" fontId="3" numFmtId="0" xfId="0" applyAlignment="1" applyBorder="1" applyFont="1">
      <alignment horizontal="center"/>
    </xf>
    <xf borderId="6" fillId="0" fontId="1" numFmtId="20" xfId="0" applyAlignment="1" applyBorder="1" applyFont="1" applyNumberFormat="1">
      <alignment horizontal="center"/>
    </xf>
    <xf borderId="17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19" fillId="0" fontId="3" numFmtId="165" xfId="0" applyAlignment="1" applyBorder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20" fillId="0" fontId="1" numFmtId="0" xfId="0" applyAlignment="1" applyBorder="1" applyFont="1">
      <alignment horizontal="center"/>
    </xf>
    <xf borderId="2" fillId="0" fontId="3" numFmtId="20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2" fillId="0" fontId="1" numFmtId="20" xfId="0" applyAlignment="1" applyBorder="1" applyFont="1" applyNumberFormat="1">
      <alignment horizontal="center"/>
    </xf>
    <xf borderId="3" fillId="3" fontId="1" numFmtId="0" xfId="0" applyAlignment="1" applyBorder="1" applyFont="1">
      <alignment horizontal="center"/>
    </xf>
    <xf borderId="0" fillId="3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5" fillId="0" fontId="1" numFmtId="46" xfId="0" applyAlignment="1" applyBorder="1" applyFont="1" applyNumberFormat="1">
      <alignment horizontal="center"/>
    </xf>
    <xf borderId="0" fillId="0" fontId="1" numFmtId="46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21" fillId="0" fontId="1" numFmtId="0" xfId="0" applyAlignment="1" applyBorder="1" applyFont="1">
      <alignment horizontal="center"/>
    </xf>
    <xf borderId="22" fillId="0" fontId="1" numFmtId="20" xfId="0" applyAlignment="1" applyBorder="1" applyFont="1" applyNumberFormat="1">
      <alignment horizontal="center"/>
    </xf>
    <xf borderId="22" fillId="0" fontId="1" numFmtId="0" xfId="0" applyAlignment="1" applyBorder="1" applyFont="1">
      <alignment horizontal="center"/>
    </xf>
    <xf borderId="22" fillId="0" fontId="1" numFmtId="164" xfId="0" applyAlignment="1" applyBorder="1" applyFont="1" applyNumberFormat="1">
      <alignment horizontal="center"/>
    </xf>
    <xf borderId="23" fillId="0" fontId="1" numFmtId="0" xfId="0" applyAlignment="1" applyBorder="1" applyFon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1" numFmtId="20" xfId="0" applyAlignment="1" applyBorder="1" applyFont="1" applyNumberFormat="1">
      <alignment horizontal="center"/>
    </xf>
    <xf borderId="5" fillId="0" fontId="1" numFmtId="20" xfId="0" applyAlignment="1" applyBorder="1" applyFont="1" applyNumberFormat="1">
      <alignment horizontal="center"/>
    </xf>
    <xf borderId="23" fillId="0" fontId="1" numFmtId="20" xfId="0" applyAlignment="1" applyBorder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20" xfId="0" applyAlignment="1" applyFont="1" applyNumberFormat="1">
      <alignment horizontal="left"/>
    </xf>
    <xf borderId="6" fillId="0" fontId="1" numFmtId="165" xfId="0" applyAlignment="1" applyBorder="1" applyFont="1" applyNumberFormat="1">
      <alignment horizontal="center"/>
    </xf>
    <xf borderId="20" fillId="0" fontId="1" numFmtId="0" xfId="0" applyBorder="1" applyFont="1"/>
    <xf borderId="11" fillId="7" fontId="1" numFmtId="0" xfId="0" applyAlignment="1" applyBorder="1" applyFont="1">
      <alignment horizontal="center"/>
    </xf>
    <xf borderId="12" fillId="0" fontId="4" numFmtId="0" xfId="0" applyBorder="1" applyFont="1"/>
    <xf borderId="11" fillId="8" fontId="1" numFmtId="0" xfId="0" applyAlignment="1" applyBorder="1" applyFont="1">
      <alignment horizontal="center"/>
    </xf>
    <xf borderId="11" fillId="9" fontId="1" numFmtId="0" xfId="0" applyAlignment="1" applyBorder="1" applyFont="1">
      <alignment horizontal="center"/>
    </xf>
    <xf borderId="24" fillId="7" fontId="1" numFmtId="0" xfId="0" applyAlignment="1" applyBorder="1" applyFont="1">
      <alignment horizontal="center"/>
    </xf>
    <xf borderId="24" fillId="8" fontId="1" numFmtId="0" xfId="0" applyAlignment="1" applyBorder="1" applyFont="1">
      <alignment horizontal="center"/>
    </xf>
    <xf borderId="25" fillId="0" fontId="4" numFmtId="0" xfId="0" applyBorder="1" applyFont="1"/>
    <xf borderId="24" fillId="9" fontId="1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18" fillId="7" fontId="1" numFmtId="0" xfId="0" applyAlignment="1" applyBorder="1" applyFont="1">
      <alignment horizontal="center"/>
    </xf>
    <xf borderId="26" fillId="7" fontId="1" numFmtId="0" xfId="0" applyAlignment="1" applyBorder="1" applyFont="1">
      <alignment horizontal="center"/>
    </xf>
    <xf borderId="17" fillId="8" fontId="1" numFmtId="0" xfId="0" applyAlignment="1" applyBorder="1" applyFont="1">
      <alignment horizontal="center"/>
    </xf>
    <xf borderId="18" fillId="8" fontId="1" numFmtId="0" xfId="0" applyAlignment="1" applyBorder="1" applyFont="1">
      <alignment horizontal="center"/>
    </xf>
    <xf borderId="19" fillId="8" fontId="1" numFmtId="0" xfId="0" applyAlignment="1" applyBorder="1" applyFont="1">
      <alignment horizontal="center"/>
    </xf>
    <xf borderId="17" fillId="9" fontId="1" numFmtId="0" xfId="0" applyAlignment="1" applyBorder="1" applyFont="1">
      <alignment horizontal="center"/>
    </xf>
    <xf borderId="18" fillId="9" fontId="1" numFmtId="0" xfId="0" applyAlignment="1" applyBorder="1" applyFont="1">
      <alignment horizontal="center"/>
    </xf>
    <xf borderId="19" fillId="9" fontId="1" numFmtId="0" xfId="0" applyAlignment="1" applyBorder="1" applyFont="1">
      <alignment horizontal="center"/>
    </xf>
    <xf borderId="9" fillId="3" fontId="1" numFmtId="164" xfId="0" applyAlignment="1" applyBorder="1" applyFont="1" applyNumberFormat="1">
      <alignment horizontal="center"/>
    </xf>
    <xf borderId="9" fillId="3" fontId="2" numFmtId="165" xfId="0" applyAlignment="1" applyBorder="1" applyFont="1" applyNumberFormat="1">
      <alignment horizontal="center"/>
    </xf>
    <xf borderId="9" fillId="3" fontId="1" numFmtId="165" xfId="0" applyAlignment="1" applyBorder="1" applyFont="1" applyNumberFormat="1">
      <alignment horizontal="center"/>
    </xf>
    <xf borderId="9" fillId="0" fontId="1" numFmtId="165" xfId="0" applyAlignment="1" applyBorder="1" applyFont="1" applyNumberFormat="1">
      <alignment horizontal="center"/>
    </xf>
    <xf borderId="9" fillId="2" fontId="1" numFmtId="164" xfId="0" applyAlignment="1" applyBorder="1" applyFont="1" applyNumberFormat="1">
      <alignment horizontal="center"/>
    </xf>
    <xf borderId="9" fillId="2" fontId="1" numFmtId="165" xfId="0" applyAlignment="1" applyBorder="1" applyFont="1" applyNumberFormat="1">
      <alignment horizontal="center"/>
    </xf>
    <xf borderId="9" fillId="0" fontId="1" numFmtId="164" xfId="0" applyAlignment="1" applyBorder="1" applyFont="1" applyNumberFormat="1">
      <alignment horizontal="center"/>
    </xf>
    <xf borderId="21" fillId="0" fontId="1" numFmtId="0" xfId="0" applyBorder="1" applyFont="1"/>
    <xf borderId="27" fillId="0" fontId="3" numFmtId="0" xfId="0" applyAlignment="1" applyBorder="1" applyFont="1">
      <alignment horizontal="center"/>
    </xf>
    <xf borderId="22" fillId="0" fontId="3" numFmtId="20" xfId="0" applyAlignment="1" applyBorder="1" applyFont="1" applyNumberFormat="1">
      <alignment horizontal="center"/>
    </xf>
    <xf borderId="22" fillId="0" fontId="3" numFmtId="165" xfId="0" applyAlignment="1" applyBorder="1" applyFont="1" applyNumberFormat="1">
      <alignment horizontal="center"/>
    </xf>
    <xf borderId="22" fillId="0" fontId="3" numFmtId="0" xfId="0" applyAlignment="1" applyBorder="1" applyFont="1">
      <alignment horizontal="center"/>
    </xf>
    <xf borderId="23" fillId="0" fontId="3" numFmtId="20" xfId="0" applyAlignment="1" applyBorder="1" applyFont="1" applyNumberFormat="1">
      <alignment horizontal="center"/>
    </xf>
    <xf borderId="28" fillId="0" fontId="3" numFmtId="20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3" fontId="2" numFmtId="2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190500</xdr:colOff>
      <xdr:row>57</xdr:row>
      <xdr:rowOff>76200</xdr:rowOff>
    </xdr:from>
    <xdr:to>
      <xdr:col>15</xdr:col>
      <xdr:colOff>180975</xdr:colOff>
      <xdr:row>57</xdr:row>
      <xdr:rowOff>114300</xdr:rowOff>
    </xdr:to>
    <xdr:grpSp>
      <xdr:nvGrpSpPr>
        <xdr:cNvPr id="2" name="Shape 2"/>
        <xdr:cNvGrpSpPr/>
      </xdr:nvGrpSpPr>
      <xdr:grpSpPr>
        <a:xfrm>
          <a:off x="0" y="3780000"/>
          <a:ext cx="10691999" cy="0"/>
          <a:chOff x="0" y="3780000"/>
          <a:chExt cx="10691999" cy="0"/>
        </a:xfrm>
      </xdr:grpSpPr>
      <xdr:cxnSp>
        <xdr:nvCxnSpPr>
          <xdr:cNvPr id="3" name="Shape 3"/>
          <xdr:cNvCxnSpPr/>
        </xdr:nvCxnSpPr>
        <xdr:spPr>
          <a:xfrm>
            <a:off x="0" y="3780000"/>
            <a:ext cx="10691999" cy="0"/>
          </a:xfrm>
          <a:prstGeom prst="straightConnector1">
            <a:avLst/>
          </a:prstGeom>
          <a:noFill/>
          <a:ln cap="flat" cmpd="sng" w="25400">
            <a:solidFill>
              <a:srgbClr val="000000"/>
            </a:solidFill>
            <a:prstDash val="solid"/>
            <a:round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1</xdr:col>
      <xdr:colOff>228600</xdr:colOff>
      <xdr:row>88</xdr:row>
      <xdr:rowOff>47625</xdr:rowOff>
    </xdr:from>
    <xdr:to>
      <xdr:col>13</xdr:col>
      <xdr:colOff>361950</xdr:colOff>
      <xdr:row>88</xdr:row>
      <xdr:rowOff>85725</xdr:rowOff>
    </xdr:to>
    <xdr:grpSp>
      <xdr:nvGrpSpPr>
        <xdr:cNvPr id="2" name="Shape 2"/>
        <xdr:cNvGrpSpPr/>
      </xdr:nvGrpSpPr>
      <xdr:grpSpPr>
        <a:xfrm>
          <a:off x="450149" y="3780000"/>
          <a:ext cx="9791700" cy="0"/>
          <a:chOff x="450149" y="3780000"/>
          <a:chExt cx="9791700" cy="0"/>
        </a:xfrm>
      </xdr:grpSpPr>
      <xdr:cxnSp>
        <xdr:nvCxnSpPr>
          <xdr:cNvPr id="4" name="Shape 4"/>
          <xdr:cNvCxnSpPr/>
        </xdr:nvCxnSpPr>
        <xdr:spPr>
          <a:xfrm rot="10800000">
            <a:off x="450149" y="3780000"/>
            <a:ext cx="9791700" cy="0"/>
          </a:xfrm>
          <a:prstGeom prst="straightConnector1">
            <a:avLst/>
          </a:prstGeom>
          <a:noFill/>
          <a:ln cap="flat" cmpd="sng" w="25400">
            <a:solidFill>
              <a:srgbClr val="000000"/>
            </a:solidFill>
            <a:prstDash val="solid"/>
            <a:round/>
            <a:headEnd len="med" w="med" type="none"/>
            <a:tailEnd len="lg" w="lg" type="triangle"/>
          </a:ln>
        </xdr:spPr>
      </xdr:cxn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29"/>
    <col customWidth="1" min="2" max="2" width="47.29"/>
    <col customWidth="1" min="3" max="3" width="12.57"/>
    <col customWidth="1" min="4" max="4" width="10.43"/>
    <col customWidth="1" min="5" max="6" width="8.86"/>
    <col customWidth="1" min="7" max="7" width="8.57"/>
    <col customWidth="1" min="8" max="8" width="7.57"/>
    <col customWidth="1" min="9" max="9" width="8.43"/>
    <col customWidth="1" min="10" max="11" width="6.86"/>
    <col customWidth="1" min="12" max="12" width="7.86"/>
    <col customWidth="1" min="13" max="13" width="10.71"/>
    <col customWidth="1" min="14" max="14" width="11.29"/>
    <col customWidth="1" min="15" max="15" width="30.0"/>
    <col customWidth="1" min="16" max="16" width="9.0"/>
    <col customWidth="1" min="17" max="18" width="7.57"/>
    <col customWidth="1" min="19" max="19" width="5.57"/>
    <col customWidth="1" hidden="1" min="20" max="31" width="9.14"/>
    <col customWidth="1" hidden="1" min="32" max="32" width="12.86"/>
    <col customWidth="1" hidden="1" min="33" max="33" width="18.29"/>
    <col customWidth="1" hidden="1" min="34" max="34" width="17.14"/>
    <col customWidth="1" hidden="1" min="35" max="35" width="20.29"/>
    <col customWidth="1" min="36" max="36" width="9.14"/>
    <col customWidth="1" min="37" max="37" width="5.43"/>
    <col customWidth="1" min="38" max="38" width="8.71"/>
    <col customWidth="1" min="39" max="39" width="20.86"/>
    <col customWidth="1" min="40" max="44" width="8.71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M1" s="4"/>
    </row>
    <row r="2" ht="12.75" customHeight="1">
      <c r="A2" s="5"/>
      <c r="B2" s="6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M2" s="4"/>
    </row>
    <row r="3" ht="12.75" customHeight="1">
      <c r="A3" s="5"/>
      <c r="B3" s="6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M3" s="4"/>
    </row>
    <row r="4" ht="12.75" customHeight="1">
      <c r="A4" s="5"/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8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9"/>
      <c r="AK4" s="9"/>
      <c r="AL4" s="9"/>
      <c r="AM4" s="4"/>
      <c r="AN4" s="9"/>
      <c r="AO4" s="9"/>
      <c r="AP4" s="9"/>
    </row>
    <row r="5" ht="12.7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8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9"/>
      <c r="AK5" s="9"/>
      <c r="AL5" s="9"/>
      <c r="AM5" s="4"/>
      <c r="AN5" s="10"/>
      <c r="AO5" s="10"/>
      <c r="AP5" s="9"/>
    </row>
    <row r="6" ht="12.75" customHeight="1">
      <c r="A6" s="5"/>
      <c r="B6" s="11" t="s">
        <v>0</v>
      </c>
      <c r="C6" s="12" t="s">
        <v>1</v>
      </c>
      <c r="D6" s="13"/>
      <c r="E6" s="13"/>
      <c r="F6" s="14"/>
      <c r="G6" s="14"/>
      <c r="H6" s="14"/>
      <c r="I6" s="14"/>
      <c r="J6" s="14"/>
      <c r="K6" s="14"/>
      <c r="L6" s="14"/>
      <c r="M6" s="14"/>
      <c r="N6" s="11"/>
      <c r="O6" s="6"/>
      <c r="P6" s="15" t="s">
        <v>2</v>
      </c>
      <c r="Q6" s="16" t="s">
        <v>3</v>
      </c>
      <c r="R6" s="1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9"/>
      <c r="AK6" s="9"/>
      <c r="AL6" s="9"/>
      <c r="AM6" s="4"/>
      <c r="AN6" s="10"/>
      <c r="AO6" s="10"/>
      <c r="AP6" s="9"/>
    </row>
    <row r="7" ht="12.75" customHeight="1">
      <c r="A7" s="5"/>
      <c r="B7" s="6"/>
      <c r="C7" s="1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8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9"/>
      <c r="AK7" s="9"/>
      <c r="AL7" s="9"/>
      <c r="AM7" s="4"/>
      <c r="AN7" s="10"/>
      <c r="AO7" s="10"/>
      <c r="AP7" s="9"/>
    </row>
    <row r="8" ht="12.75" customHeight="1">
      <c r="A8" s="5"/>
      <c r="B8" s="11" t="s">
        <v>4</v>
      </c>
      <c r="C8" s="12" t="s">
        <v>5</v>
      </c>
      <c r="D8" s="19"/>
      <c r="E8" s="19"/>
      <c r="F8" s="20"/>
      <c r="G8" s="20"/>
      <c r="H8" s="20"/>
      <c r="I8" s="20"/>
      <c r="J8" s="14"/>
      <c r="K8" s="14"/>
      <c r="L8" s="14"/>
      <c r="M8" s="14"/>
      <c r="N8" s="11"/>
      <c r="O8" s="6"/>
      <c r="P8" s="6"/>
      <c r="Q8" s="6"/>
      <c r="R8" s="8"/>
      <c r="S8" s="4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4"/>
      <c r="AF8" s="4"/>
      <c r="AG8" s="4"/>
      <c r="AH8" s="4"/>
      <c r="AI8" s="4"/>
      <c r="AJ8" s="9"/>
      <c r="AK8" s="9"/>
      <c r="AL8" s="9"/>
      <c r="AM8" s="4"/>
      <c r="AN8" s="10"/>
      <c r="AO8" s="10"/>
      <c r="AP8" s="9"/>
    </row>
    <row r="9" ht="12.75" customHeight="1">
      <c r="A9" s="5"/>
      <c r="B9" s="14" t="s">
        <v>6</v>
      </c>
      <c r="C9" s="21" t="s">
        <v>7</v>
      </c>
      <c r="D9" s="22"/>
      <c r="E9" s="22"/>
      <c r="F9" s="22"/>
      <c r="G9" s="23"/>
      <c r="H9" s="24"/>
      <c r="I9" s="24"/>
      <c r="J9" s="14"/>
      <c r="K9" s="14"/>
      <c r="L9" s="14"/>
      <c r="M9" s="14"/>
      <c r="N9" s="11"/>
      <c r="O9" s="6"/>
      <c r="P9" s="6"/>
      <c r="Q9" s="6"/>
      <c r="R9" s="8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9"/>
      <c r="AK9" s="9"/>
      <c r="AL9" s="9"/>
      <c r="AM9" s="4"/>
      <c r="AN9" s="10"/>
      <c r="AO9" s="10"/>
      <c r="AP9" s="9"/>
    </row>
    <row r="10" ht="13.5" customHeight="1">
      <c r="A10" s="5"/>
      <c r="B10" s="18"/>
      <c r="C10" s="6"/>
      <c r="D10" s="6"/>
      <c r="E10" s="6"/>
      <c r="F10" s="6"/>
      <c r="G10" s="6"/>
      <c r="H10" s="6"/>
      <c r="I10" s="6"/>
      <c r="J10" s="6"/>
      <c r="K10" s="6"/>
      <c r="L10" s="6"/>
      <c r="M10" s="18"/>
      <c r="N10" s="6"/>
      <c r="O10" s="6"/>
      <c r="P10" s="6"/>
      <c r="Q10" s="6"/>
      <c r="R10" s="8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9"/>
      <c r="AK10" s="9"/>
      <c r="AL10" s="9"/>
      <c r="AM10" s="4"/>
      <c r="AN10" s="10"/>
      <c r="AO10" s="10"/>
      <c r="AP10" s="9"/>
    </row>
    <row r="11" ht="13.5" customHeight="1">
      <c r="A11" s="25"/>
      <c r="B11" s="18"/>
      <c r="C11" s="6"/>
      <c r="D11" s="6"/>
      <c r="E11" s="6"/>
      <c r="F11" s="6"/>
      <c r="G11" s="6"/>
      <c r="H11" s="6"/>
      <c r="I11" s="6"/>
      <c r="J11" s="6"/>
      <c r="K11" s="6"/>
      <c r="L11" s="6"/>
      <c r="M11" s="18"/>
      <c r="N11" s="6"/>
      <c r="O11" s="6"/>
      <c r="P11" s="6"/>
      <c r="Q11" s="6"/>
      <c r="R11" s="8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9"/>
      <c r="AK11" s="9"/>
      <c r="AL11" s="9"/>
      <c r="AM11" s="4"/>
      <c r="AN11" s="10"/>
      <c r="AO11" s="10"/>
      <c r="AP11" s="9"/>
    </row>
    <row r="12" ht="12.75" customHeight="1">
      <c r="A12" s="25"/>
      <c r="B12" s="26" t="s">
        <v>8</v>
      </c>
      <c r="C12" s="26" t="s">
        <v>9</v>
      </c>
      <c r="D12" s="27">
        <v>60.0</v>
      </c>
      <c r="E12" s="27">
        <v>80.0</v>
      </c>
      <c r="F12" s="28">
        <v>100.0</v>
      </c>
      <c r="G12" s="29">
        <v>40.0</v>
      </c>
      <c r="H12" s="29">
        <v>60.0</v>
      </c>
      <c r="I12" s="29">
        <v>80.0</v>
      </c>
      <c r="J12" s="30">
        <v>30.0</v>
      </c>
      <c r="K12" s="30">
        <v>40.0</v>
      </c>
      <c r="L12" s="30">
        <v>60.0</v>
      </c>
      <c r="M12" s="15"/>
      <c r="N12" s="26"/>
      <c r="O12" s="26"/>
      <c r="P12" s="26"/>
      <c r="Q12" s="15"/>
      <c r="R12" s="15"/>
      <c r="S12" s="4"/>
      <c r="T12" s="31" t="s">
        <v>10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9"/>
      <c r="AK12" s="9"/>
      <c r="AL12" s="9"/>
      <c r="AM12" s="4"/>
      <c r="AN12" s="10"/>
      <c r="AO12" s="10"/>
      <c r="AP12" s="9"/>
    </row>
    <row r="13" ht="13.5" customHeight="1">
      <c r="A13" s="25"/>
      <c r="B13" s="15"/>
      <c r="C13" s="15"/>
      <c r="D13" s="32" t="s">
        <v>11</v>
      </c>
      <c r="E13" s="22"/>
      <c r="F13" s="17"/>
      <c r="G13" s="33" t="s">
        <v>12</v>
      </c>
      <c r="H13" s="22"/>
      <c r="I13" s="17"/>
      <c r="J13" s="34" t="s">
        <v>13</v>
      </c>
      <c r="K13" s="22"/>
      <c r="L13" s="17"/>
      <c r="M13" s="15"/>
      <c r="N13" s="15"/>
      <c r="O13" s="15"/>
      <c r="P13" s="15"/>
      <c r="Q13" s="15"/>
      <c r="R13" s="15"/>
      <c r="S13" s="4"/>
      <c r="T13" s="35" t="s">
        <v>14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4"/>
      <c r="AF13" s="31" t="s">
        <v>15</v>
      </c>
      <c r="AG13" s="4"/>
      <c r="AH13" s="4"/>
      <c r="AI13" s="4"/>
      <c r="AJ13" s="9"/>
      <c r="AK13" s="9"/>
      <c r="AL13" s="9"/>
      <c r="AM13" s="4"/>
      <c r="AN13" s="10"/>
      <c r="AO13" s="10"/>
      <c r="AP13" s="9"/>
    </row>
    <row r="14" ht="12.75" customHeight="1">
      <c r="A14" s="25"/>
      <c r="B14" s="15" t="s">
        <v>16</v>
      </c>
      <c r="C14" s="15" t="s">
        <v>17</v>
      </c>
      <c r="D14" s="32" t="s">
        <v>18</v>
      </c>
      <c r="E14" s="22"/>
      <c r="F14" s="17"/>
      <c r="G14" s="33" t="s">
        <v>18</v>
      </c>
      <c r="H14" s="22"/>
      <c r="I14" s="17"/>
      <c r="J14" s="34" t="s">
        <v>18</v>
      </c>
      <c r="K14" s="22"/>
      <c r="L14" s="17"/>
      <c r="M14" s="15" t="s">
        <v>19</v>
      </c>
      <c r="N14" s="15" t="s">
        <v>20</v>
      </c>
      <c r="O14" s="15" t="s">
        <v>16</v>
      </c>
      <c r="P14" s="15" t="s">
        <v>17</v>
      </c>
      <c r="Q14" s="15" t="s">
        <v>21</v>
      </c>
      <c r="R14" s="15" t="s">
        <v>17</v>
      </c>
      <c r="S14" s="4"/>
      <c r="T14" s="36" t="s">
        <v>22</v>
      </c>
      <c r="U14" s="37"/>
      <c r="V14" s="38"/>
      <c r="W14" s="36" t="s">
        <v>23</v>
      </c>
      <c r="X14" s="37"/>
      <c r="Y14" s="38"/>
      <c r="Z14" s="36" t="s">
        <v>24</v>
      </c>
      <c r="AA14" s="37"/>
      <c r="AB14" s="38"/>
      <c r="AC14" s="39" t="s">
        <v>25</v>
      </c>
      <c r="AD14" s="40"/>
      <c r="AE14" s="4"/>
      <c r="AF14" s="41" t="s">
        <v>26</v>
      </c>
      <c r="AG14" s="42"/>
      <c r="AH14" s="42"/>
      <c r="AI14" s="42"/>
      <c r="AJ14" s="9"/>
      <c r="AK14" s="9"/>
      <c r="AL14" s="9"/>
      <c r="AM14" s="4"/>
      <c r="AN14" s="10"/>
      <c r="AO14" s="10"/>
      <c r="AP14" s="9"/>
      <c r="AR14" s="9"/>
    </row>
    <row r="15" ht="25.5" customHeight="1">
      <c r="A15" s="25"/>
      <c r="B15" s="15" t="s">
        <v>27</v>
      </c>
      <c r="C15" s="15" t="s">
        <v>28</v>
      </c>
      <c r="D15" s="43" t="s">
        <v>29</v>
      </c>
      <c r="E15" s="43" t="s">
        <v>30</v>
      </c>
      <c r="F15" s="43" t="s">
        <v>31</v>
      </c>
      <c r="G15" s="44" t="s">
        <v>29</v>
      </c>
      <c r="H15" s="44" t="s">
        <v>30</v>
      </c>
      <c r="I15" s="44" t="s">
        <v>31</v>
      </c>
      <c r="J15" s="45" t="s">
        <v>29</v>
      </c>
      <c r="K15" s="45" t="s">
        <v>30</v>
      </c>
      <c r="L15" s="45" t="s">
        <v>31</v>
      </c>
      <c r="M15" s="15" t="s">
        <v>32</v>
      </c>
      <c r="N15" s="15" t="s">
        <v>33</v>
      </c>
      <c r="O15" s="15" t="s">
        <v>34</v>
      </c>
      <c r="P15" s="15" t="s">
        <v>35</v>
      </c>
      <c r="Q15" s="15" t="s">
        <v>36</v>
      </c>
      <c r="R15" s="15" t="s">
        <v>28</v>
      </c>
      <c r="S15" s="4"/>
      <c r="T15" s="46" t="s">
        <v>37</v>
      </c>
      <c r="U15" s="15" t="s">
        <v>38</v>
      </c>
      <c r="V15" s="47" t="s">
        <v>39</v>
      </c>
      <c r="W15" s="46" t="s">
        <v>37</v>
      </c>
      <c r="X15" s="15" t="s">
        <v>38</v>
      </c>
      <c r="Y15" s="47" t="s">
        <v>39</v>
      </c>
      <c r="Z15" s="46" t="s">
        <v>37</v>
      </c>
      <c r="AA15" s="15" t="s">
        <v>38</v>
      </c>
      <c r="AB15" s="47" t="s">
        <v>39</v>
      </c>
      <c r="AC15" s="46" t="s">
        <v>40</v>
      </c>
      <c r="AD15" s="48" t="s">
        <v>41</v>
      </c>
      <c r="AE15" s="4"/>
      <c r="AF15" s="49" t="s">
        <v>42</v>
      </c>
      <c r="AG15" s="49" t="s">
        <v>43</v>
      </c>
      <c r="AH15" s="49" t="s">
        <v>44</v>
      </c>
      <c r="AI15" s="49" t="s">
        <v>45</v>
      </c>
      <c r="AJ15" s="9"/>
      <c r="AK15" s="50"/>
      <c r="AL15" s="9" t="s">
        <v>46</v>
      </c>
      <c r="AM15" s="4"/>
      <c r="AN15" s="10"/>
      <c r="AO15" s="10"/>
      <c r="AP15" s="9"/>
      <c r="AR15" s="9"/>
    </row>
    <row r="16" ht="12.75" customHeight="1">
      <c r="A16" s="51">
        <v>1.0</v>
      </c>
      <c r="B16" s="52" t="s">
        <v>47</v>
      </c>
      <c r="C16" s="53">
        <v>0.6666666666666666</v>
      </c>
      <c r="D16" s="54"/>
      <c r="E16" s="54"/>
      <c r="F16" s="54"/>
      <c r="G16" s="54">
        <v>27.0</v>
      </c>
      <c r="H16" s="54"/>
      <c r="I16" s="54"/>
      <c r="J16" s="54">
        <v>8.0</v>
      </c>
      <c r="K16" s="54"/>
      <c r="L16" s="54"/>
      <c r="M16" s="55">
        <f t="shared" ref="M16:M57" si="1">IF(O16=O$1,"",SUM(D16:L16))</f>
        <v>35</v>
      </c>
      <c r="N16" s="56">
        <f t="shared" ref="N16:N30" si="2">IF(O16=O$1,"",AG16)</f>
        <v>0.03888888889</v>
      </c>
      <c r="O16" s="57" t="s">
        <v>48</v>
      </c>
      <c r="P16" s="58">
        <f t="shared" ref="P16:P46" si="3">IF(O16=O$1,"",AH16)</f>
        <v>0.7055555556</v>
      </c>
      <c r="Q16" s="53">
        <v>0.006944444444444444</v>
      </c>
      <c r="R16" s="58">
        <f t="shared" ref="R16:R46" si="4">IF(O16=O$1,"",AI16)</f>
        <v>0.7125</v>
      </c>
      <c r="S16" s="4"/>
      <c r="T16" s="46">
        <f t="shared" ref="T16:T57" si="5">(D16/$D$12)*60</f>
        <v>0</v>
      </c>
      <c r="U16" s="15">
        <f t="shared" ref="U16:U57" si="6">(E16/$E$12)*60</f>
        <v>0</v>
      </c>
      <c r="V16" s="47">
        <f t="shared" ref="V16:V57" si="7">(F16/F$12)*60</f>
        <v>0</v>
      </c>
      <c r="W16" s="46">
        <f t="shared" ref="W16:W57" si="8">(G16/$G$12)*60</f>
        <v>40.5</v>
      </c>
      <c r="X16" s="15">
        <f t="shared" ref="X16:X57" si="9">(H16/$H$12)*60</f>
        <v>0</v>
      </c>
      <c r="Y16" s="47">
        <f t="shared" ref="Y16:Y57" si="10">(I16/$I$12)*60</f>
        <v>0</v>
      </c>
      <c r="Z16" s="46">
        <f t="shared" ref="Z16:Z57" si="11">(J16/$J$12)*60</f>
        <v>16</v>
      </c>
      <c r="AA16" s="15">
        <f t="shared" ref="AA16:AA57" si="12">(K16/$K$12)*60</f>
        <v>0</v>
      </c>
      <c r="AB16" s="47">
        <f t="shared" ref="AB16:AB57" si="13">(L16/$L$12)*60</f>
        <v>0</v>
      </c>
      <c r="AC16" s="46">
        <f t="shared" ref="AC16:AC57" si="14">SUM(T16:AB16)</f>
        <v>56.5</v>
      </c>
      <c r="AD16" s="59">
        <f t="shared" ref="AD16:AD57" si="15">AC16</f>
        <v>56.5</v>
      </c>
      <c r="AE16" s="4"/>
      <c r="AF16" s="60">
        <f t="shared" ref="AF16:AF57" si="16">+AD16</f>
        <v>56.5</v>
      </c>
      <c r="AG16" s="61">
        <f t="shared" ref="AG16:AG57" si="17">TIME(0,AF16,0)</f>
        <v>0.03888888889</v>
      </c>
      <c r="AH16" s="62">
        <f t="shared" ref="AH16:AH57" si="18">C16+AG16</f>
        <v>0.7055555556</v>
      </c>
      <c r="AI16" s="62">
        <f t="shared" ref="AI16:AI57" si="19">AH16+Q16</f>
        <v>0.7125</v>
      </c>
      <c r="AJ16" s="9"/>
      <c r="AK16" s="9"/>
      <c r="AL16" s="9"/>
      <c r="AM16" s="4"/>
      <c r="AN16" s="10"/>
      <c r="AO16" s="10"/>
      <c r="AP16" s="9"/>
      <c r="AR16" s="9"/>
    </row>
    <row r="17" ht="12.75" customHeight="1">
      <c r="A17" s="25">
        <v>2.0</v>
      </c>
      <c r="B17" s="52" t="s">
        <v>49</v>
      </c>
      <c r="C17" s="53">
        <f t="shared" ref="C17:C46" si="20">IF(O17=O$1,"",AI16)</f>
        <v>0.7125</v>
      </c>
      <c r="D17" s="54"/>
      <c r="E17" s="54"/>
      <c r="F17" s="54"/>
      <c r="G17" s="54">
        <v>19.0</v>
      </c>
      <c r="H17" s="54"/>
      <c r="I17" s="54"/>
      <c r="J17" s="54"/>
      <c r="K17" s="54"/>
      <c r="L17" s="54"/>
      <c r="M17" s="55">
        <f t="shared" si="1"/>
        <v>19</v>
      </c>
      <c r="N17" s="56">
        <f t="shared" si="2"/>
        <v>0.01944444444</v>
      </c>
      <c r="O17" s="57" t="s">
        <v>50</v>
      </c>
      <c r="P17" s="58">
        <f t="shared" si="3"/>
        <v>0.7319444444</v>
      </c>
      <c r="Q17" s="53"/>
      <c r="R17" s="58">
        <f t="shared" si="4"/>
        <v>0.7319444444</v>
      </c>
      <c r="S17" s="4"/>
      <c r="T17" s="46">
        <f t="shared" si="5"/>
        <v>0</v>
      </c>
      <c r="U17" s="15">
        <f t="shared" si="6"/>
        <v>0</v>
      </c>
      <c r="V17" s="47">
        <f t="shared" si="7"/>
        <v>0</v>
      </c>
      <c r="W17" s="46">
        <f t="shared" si="8"/>
        <v>28.5</v>
      </c>
      <c r="X17" s="15">
        <f t="shared" si="9"/>
        <v>0</v>
      </c>
      <c r="Y17" s="47">
        <f t="shared" si="10"/>
        <v>0</v>
      </c>
      <c r="Z17" s="46">
        <f t="shared" si="11"/>
        <v>0</v>
      </c>
      <c r="AA17" s="15">
        <f t="shared" si="12"/>
        <v>0</v>
      </c>
      <c r="AB17" s="47">
        <f t="shared" si="13"/>
        <v>0</v>
      </c>
      <c r="AC17" s="46">
        <f t="shared" si="14"/>
        <v>28.5</v>
      </c>
      <c r="AD17" s="59">
        <f t="shared" si="15"/>
        <v>28.5</v>
      </c>
      <c r="AE17" s="4"/>
      <c r="AF17" s="60">
        <f t="shared" si="16"/>
        <v>28.5</v>
      </c>
      <c r="AG17" s="61">
        <f t="shared" si="17"/>
        <v>0.01944444444</v>
      </c>
      <c r="AH17" s="62">
        <f t="shared" si="18"/>
        <v>0.7319444444</v>
      </c>
      <c r="AI17" s="62">
        <f t="shared" si="19"/>
        <v>0.7319444444</v>
      </c>
      <c r="AJ17" s="9"/>
      <c r="AK17" s="9"/>
      <c r="AL17" s="9"/>
      <c r="AM17" s="4"/>
      <c r="AN17" s="10"/>
      <c r="AO17" s="10"/>
      <c r="AP17" s="9"/>
      <c r="AR17" s="9"/>
    </row>
    <row r="18" ht="12.75" customHeight="1">
      <c r="A18" s="51">
        <v>3.0</v>
      </c>
      <c r="B18" s="52" t="s">
        <v>51</v>
      </c>
      <c r="C18" s="53">
        <f t="shared" si="20"/>
        <v>0.7319444444</v>
      </c>
      <c r="D18" s="54"/>
      <c r="E18" s="54"/>
      <c r="F18" s="54"/>
      <c r="G18" s="54">
        <v>20.0</v>
      </c>
      <c r="H18" s="54"/>
      <c r="I18" s="54"/>
      <c r="J18" s="54">
        <v>1.0</v>
      </c>
      <c r="K18" s="54"/>
      <c r="L18" s="54"/>
      <c r="M18" s="55">
        <f t="shared" si="1"/>
        <v>21</v>
      </c>
      <c r="N18" s="56">
        <f t="shared" si="2"/>
        <v>0.02222222222</v>
      </c>
      <c r="O18" s="57" t="s">
        <v>52</v>
      </c>
      <c r="P18" s="58">
        <f t="shared" si="3"/>
        <v>0.7541666667</v>
      </c>
      <c r="Q18" s="53"/>
      <c r="R18" s="58">
        <f t="shared" si="4"/>
        <v>0.7541666667</v>
      </c>
      <c r="S18" s="4"/>
      <c r="T18" s="46">
        <f t="shared" si="5"/>
        <v>0</v>
      </c>
      <c r="U18" s="15">
        <f t="shared" si="6"/>
        <v>0</v>
      </c>
      <c r="V18" s="47">
        <f t="shared" si="7"/>
        <v>0</v>
      </c>
      <c r="W18" s="46">
        <f t="shared" si="8"/>
        <v>30</v>
      </c>
      <c r="X18" s="15">
        <f t="shared" si="9"/>
        <v>0</v>
      </c>
      <c r="Y18" s="47">
        <f t="shared" si="10"/>
        <v>0</v>
      </c>
      <c r="Z18" s="46">
        <f t="shared" si="11"/>
        <v>2</v>
      </c>
      <c r="AA18" s="15">
        <f t="shared" si="12"/>
        <v>0</v>
      </c>
      <c r="AB18" s="47">
        <f t="shared" si="13"/>
        <v>0</v>
      </c>
      <c r="AC18" s="46">
        <f t="shared" si="14"/>
        <v>32</v>
      </c>
      <c r="AD18" s="59">
        <f t="shared" si="15"/>
        <v>32</v>
      </c>
      <c r="AE18" s="4"/>
      <c r="AF18" s="60">
        <f t="shared" si="16"/>
        <v>32</v>
      </c>
      <c r="AG18" s="61">
        <f t="shared" si="17"/>
        <v>0.02222222222</v>
      </c>
      <c r="AH18" s="62">
        <f t="shared" si="18"/>
        <v>0.7541666667</v>
      </c>
      <c r="AI18" s="62">
        <f t="shared" si="19"/>
        <v>0.7541666667</v>
      </c>
      <c r="AJ18" s="9"/>
      <c r="AK18" s="63"/>
      <c r="AL18" s="64" t="s">
        <v>53</v>
      </c>
      <c r="AM18" s="4"/>
      <c r="AN18" s="10"/>
      <c r="AO18" s="10"/>
      <c r="AP18" s="9"/>
      <c r="AR18" s="9"/>
    </row>
    <row r="19" ht="12.75" customHeight="1">
      <c r="A19" s="25">
        <v>4.0</v>
      </c>
      <c r="B19" s="52" t="s">
        <v>54</v>
      </c>
      <c r="C19" s="53">
        <f t="shared" si="20"/>
        <v>0.7541666667</v>
      </c>
      <c r="D19" s="54"/>
      <c r="E19" s="54"/>
      <c r="F19" s="54"/>
      <c r="G19" s="54">
        <v>21.0</v>
      </c>
      <c r="H19" s="54"/>
      <c r="I19" s="54"/>
      <c r="J19" s="54">
        <v>1.0</v>
      </c>
      <c r="K19" s="54"/>
      <c r="L19" s="54"/>
      <c r="M19" s="55">
        <f t="shared" si="1"/>
        <v>22</v>
      </c>
      <c r="N19" s="56">
        <f t="shared" si="2"/>
        <v>0.02291666667</v>
      </c>
      <c r="O19" s="57" t="s">
        <v>55</v>
      </c>
      <c r="P19" s="58">
        <f t="shared" si="3"/>
        <v>0.7770833333</v>
      </c>
      <c r="Q19" s="53"/>
      <c r="R19" s="58">
        <f t="shared" si="4"/>
        <v>0.7770833333</v>
      </c>
      <c r="S19" s="4"/>
      <c r="T19" s="46">
        <f t="shared" si="5"/>
        <v>0</v>
      </c>
      <c r="U19" s="15">
        <f t="shared" si="6"/>
        <v>0</v>
      </c>
      <c r="V19" s="47">
        <f t="shared" si="7"/>
        <v>0</v>
      </c>
      <c r="W19" s="46">
        <f t="shared" si="8"/>
        <v>31.5</v>
      </c>
      <c r="X19" s="15">
        <f t="shared" si="9"/>
        <v>0</v>
      </c>
      <c r="Y19" s="47">
        <f t="shared" si="10"/>
        <v>0</v>
      </c>
      <c r="Z19" s="46">
        <f t="shared" si="11"/>
        <v>2</v>
      </c>
      <c r="AA19" s="15">
        <f t="shared" si="12"/>
        <v>0</v>
      </c>
      <c r="AB19" s="47">
        <f t="shared" si="13"/>
        <v>0</v>
      </c>
      <c r="AC19" s="46">
        <f t="shared" si="14"/>
        <v>33.5</v>
      </c>
      <c r="AD19" s="59">
        <f t="shared" si="15"/>
        <v>33.5</v>
      </c>
      <c r="AE19" s="4"/>
      <c r="AF19" s="60">
        <f t="shared" si="16"/>
        <v>33.5</v>
      </c>
      <c r="AG19" s="61">
        <f t="shared" si="17"/>
        <v>0.02291666667</v>
      </c>
      <c r="AH19" s="62">
        <f t="shared" si="18"/>
        <v>0.7770833333</v>
      </c>
      <c r="AI19" s="62">
        <f t="shared" si="19"/>
        <v>0.7770833333</v>
      </c>
      <c r="AJ19" s="9"/>
      <c r="AK19" s="9"/>
      <c r="AL19" s="9"/>
      <c r="AM19" s="4"/>
      <c r="AN19" s="10"/>
      <c r="AO19" s="10"/>
      <c r="AP19" s="9"/>
      <c r="AR19" s="9"/>
    </row>
    <row r="20" ht="12.75" customHeight="1">
      <c r="A20" s="51">
        <v>5.0</v>
      </c>
      <c r="B20" s="52" t="s">
        <v>56</v>
      </c>
      <c r="C20" s="53">
        <f t="shared" si="20"/>
        <v>0.7770833333</v>
      </c>
      <c r="D20" s="54">
        <v>20.0</v>
      </c>
      <c r="E20" s="54"/>
      <c r="F20" s="54"/>
      <c r="G20" s="54">
        <v>5.0</v>
      </c>
      <c r="H20" s="54"/>
      <c r="I20" s="54"/>
      <c r="J20" s="54">
        <v>2.0</v>
      </c>
      <c r="K20" s="54"/>
      <c r="L20" s="54"/>
      <c r="M20" s="55">
        <f t="shared" si="1"/>
        <v>27</v>
      </c>
      <c r="N20" s="56">
        <f t="shared" si="2"/>
        <v>0.02152777778</v>
      </c>
      <c r="O20" s="57" t="s">
        <v>57</v>
      </c>
      <c r="P20" s="58">
        <f t="shared" si="3"/>
        <v>0.7986111111</v>
      </c>
      <c r="Q20" s="53">
        <v>0.006944444444444444</v>
      </c>
      <c r="R20" s="58">
        <f t="shared" si="4"/>
        <v>0.8055555556</v>
      </c>
      <c r="S20" s="4"/>
      <c r="T20" s="46">
        <f t="shared" si="5"/>
        <v>20</v>
      </c>
      <c r="U20" s="15">
        <f t="shared" si="6"/>
        <v>0</v>
      </c>
      <c r="V20" s="47">
        <f t="shared" si="7"/>
        <v>0</v>
      </c>
      <c r="W20" s="46">
        <f t="shared" si="8"/>
        <v>7.5</v>
      </c>
      <c r="X20" s="15">
        <f t="shared" si="9"/>
        <v>0</v>
      </c>
      <c r="Y20" s="47">
        <f t="shared" si="10"/>
        <v>0</v>
      </c>
      <c r="Z20" s="46">
        <f t="shared" si="11"/>
        <v>4</v>
      </c>
      <c r="AA20" s="15">
        <f t="shared" si="12"/>
        <v>0</v>
      </c>
      <c r="AB20" s="47">
        <f t="shared" si="13"/>
        <v>0</v>
      </c>
      <c r="AC20" s="46">
        <f t="shared" si="14"/>
        <v>31.5</v>
      </c>
      <c r="AD20" s="59">
        <f t="shared" si="15"/>
        <v>31.5</v>
      </c>
      <c r="AE20" s="4"/>
      <c r="AF20" s="60">
        <f t="shared" si="16"/>
        <v>31.5</v>
      </c>
      <c r="AG20" s="61">
        <f t="shared" si="17"/>
        <v>0.02152777778</v>
      </c>
      <c r="AH20" s="62">
        <f t="shared" si="18"/>
        <v>0.7986111111</v>
      </c>
      <c r="AI20" s="62">
        <f t="shared" si="19"/>
        <v>0.8055555556</v>
      </c>
      <c r="AJ20" s="9"/>
      <c r="AK20" s="9"/>
      <c r="AL20" s="9"/>
      <c r="AM20" s="4"/>
      <c r="AN20" s="10"/>
      <c r="AO20" s="10"/>
      <c r="AP20" s="9"/>
      <c r="AR20" s="9"/>
    </row>
    <row r="21" ht="12.75" customHeight="1">
      <c r="A21" s="25">
        <v>6.0</v>
      </c>
      <c r="B21" s="52" t="s">
        <v>58</v>
      </c>
      <c r="C21" s="53">
        <f t="shared" si="20"/>
        <v>0.8055555556</v>
      </c>
      <c r="D21" s="54">
        <v>25.0</v>
      </c>
      <c r="E21" s="54"/>
      <c r="F21" s="54"/>
      <c r="G21" s="54"/>
      <c r="H21" s="54"/>
      <c r="I21" s="54"/>
      <c r="J21" s="54">
        <v>3.0</v>
      </c>
      <c r="K21" s="54"/>
      <c r="L21" s="54"/>
      <c r="M21" s="55">
        <f t="shared" si="1"/>
        <v>28</v>
      </c>
      <c r="N21" s="56">
        <f t="shared" si="2"/>
        <v>0.02152777778</v>
      </c>
      <c r="O21" s="57" t="s">
        <v>59</v>
      </c>
      <c r="P21" s="58">
        <f t="shared" si="3"/>
        <v>0.8270833333</v>
      </c>
      <c r="Q21" s="53"/>
      <c r="R21" s="58">
        <f t="shared" si="4"/>
        <v>0.8270833333</v>
      </c>
      <c r="S21" s="4"/>
      <c r="T21" s="46">
        <f t="shared" si="5"/>
        <v>25</v>
      </c>
      <c r="U21" s="15">
        <f t="shared" si="6"/>
        <v>0</v>
      </c>
      <c r="V21" s="47">
        <f t="shared" si="7"/>
        <v>0</v>
      </c>
      <c r="W21" s="46">
        <f t="shared" si="8"/>
        <v>0</v>
      </c>
      <c r="X21" s="15">
        <f t="shared" si="9"/>
        <v>0</v>
      </c>
      <c r="Y21" s="47">
        <f t="shared" si="10"/>
        <v>0</v>
      </c>
      <c r="Z21" s="46">
        <f t="shared" si="11"/>
        <v>6</v>
      </c>
      <c r="AA21" s="15">
        <f t="shared" si="12"/>
        <v>0</v>
      </c>
      <c r="AB21" s="47">
        <f t="shared" si="13"/>
        <v>0</v>
      </c>
      <c r="AC21" s="46">
        <f t="shared" si="14"/>
        <v>31</v>
      </c>
      <c r="AD21" s="59">
        <f t="shared" si="15"/>
        <v>31</v>
      </c>
      <c r="AE21" s="4"/>
      <c r="AF21" s="60">
        <f t="shared" si="16"/>
        <v>31</v>
      </c>
      <c r="AG21" s="61">
        <f t="shared" si="17"/>
        <v>0.02152777778</v>
      </c>
      <c r="AH21" s="62">
        <f t="shared" si="18"/>
        <v>0.8270833333</v>
      </c>
      <c r="AI21" s="62">
        <f t="shared" si="19"/>
        <v>0.8270833333</v>
      </c>
      <c r="AJ21" s="9"/>
      <c r="AK21" s="9"/>
      <c r="AL21" s="9"/>
      <c r="AM21" s="4"/>
      <c r="AN21" s="9"/>
      <c r="AO21" s="9"/>
      <c r="AP21" s="9"/>
      <c r="AQ21" s="9"/>
      <c r="AR21" s="9"/>
    </row>
    <row r="22" ht="12.75" customHeight="1">
      <c r="A22" s="51">
        <v>7.0</v>
      </c>
      <c r="B22" s="52" t="s">
        <v>60</v>
      </c>
      <c r="C22" s="53">
        <f t="shared" si="20"/>
        <v>0.8270833333</v>
      </c>
      <c r="D22" s="54">
        <v>15.0</v>
      </c>
      <c r="E22" s="54"/>
      <c r="F22" s="54"/>
      <c r="G22" s="54"/>
      <c r="H22" s="54"/>
      <c r="I22" s="54"/>
      <c r="J22" s="54"/>
      <c r="K22" s="54"/>
      <c r="L22" s="54"/>
      <c r="M22" s="55">
        <f t="shared" si="1"/>
        <v>15</v>
      </c>
      <c r="N22" s="56">
        <f t="shared" si="2"/>
        <v>0.01041666667</v>
      </c>
      <c r="O22" s="57" t="s">
        <v>61</v>
      </c>
      <c r="P22" s="58">
        <f t="shared" si="3"/>
        <v>0.8375</v>
      </c>
      <c r="Q22" s="53"/>
      <c r="R22" s="58">
        <f t="shared" si="4"/>
        <v>0.8375</v>
      </c>
      <c r="S22" s="4"/>
      <c r="T22" s="46">
        <f t="shared" si="5"/>
        <v>15</v>
      </c>
      <c r="U22" s="15">
        <f t="shared" si="6"/>
        <v>0</v>
      </c>
      <c r="V22" s="47">
        <f t="shared" si="7"/>
        <v>0</v>
      </c>
      <c r="W22" s="46">
        <f t="shared" si="8"/>
        <v>0</v>
      </c>
      <c r="X22" s="15">
        <f t="shared" si="9"/>
        <v>0</v>
      </c>
      <c r="Y22" s="47">
        <f t="shared" si="10"/>
        <v>0</v>
      </c>
      <c r="Z22" s="46">
        <f t="shared" si="11"/>
        <v>0</v>
      </c>
      <c r="AA22" s="15">
        <f t="shared" si="12"/>
        <v>0</v>
      </c>
      <c r="AB22" s="47">
        <f t="shared" si="13"/>
        <v>0</v>
      </c>
      <c r="AC22" s="46">
        <f t="shared" si="14"/>
        <v>15</v>
      </c>
      <c r="AD22" s="59">
        <f t="shared" si="15"/>
        <v>15</v>
      </c>
      <c r="AE22" s="4"/>
      <c r="AF22" s="60">
        <f t="shared" si="16"/>
        <v>15</v>
      </c>
      <c r="AG22" s="61">
        <f t="shared" si="17"/>
        <v>0.01041666667</v>
      </c>
      <c r="AH22" s="62">
        <f t="shared" si="18"/>
        <v>0.8375</v>
      </c>
      <c r="AI22" s="62">
        <f t="shared" si="19"/>
        <v>0.8375</v>
      </c>
      <c r="AJ22" s="9"/>
      <c r="AK22" s="9"/>
      <c r="AL22" s="9"/>
      <c r="AM22" s="9"/>
      <c r="AN22" s="6"/>
      <c r="AO22" s="9"/>
      <c r="AP22" s="9"/>
      <c r="AQ22" s="9"/>
      <c r="AR22" s="9"/>
    </row>
    <row r="23" ht="12.75" customHeight="1">
      <c r="A23" s="25">
        <v>8.0</v>
      </c>
      <c r="B23" s="52" t="s">
        <v>62</v>
      </c>
      <c r="C23" s="53">
        <f t="shared" si="20"/>
        <v>0.8375</v>
      </c>
      <c r="D23" s="54">
        <v>15.0</v>
      </c>
      <c r="E23" s="54"/>
      <c r="F23" s="54"/>
      <c r="G23" s="54"/>
      <c r="H23" s="54"/>
      <c r="I23" s="54"/>
      <c r="J23" s="54">
        <v>2.0</v>
      </c>
      <c r="K23" s="54"/>
      <c r="L23" s="54"/>
      <c r="M23" s="55">
        <f t="shared" si="1"/>
        <v>17</v>
      </c>
      <c r="N23" s="65">
        <f t="shared" si="2"/>
        <v>0.01319444444</v>
      </c>
      <c r="O23" s="57" t="s">
        <v>63</v>
      </c>
      <c r="P23" s="58">
        <f t="shared" si="3"/>
        <v>0.8506944444</v>
      </c>
      <c r="Q23" s="53"/>
      <c r="R23" s="58">
        <f t="shared" si="4"/>
        <v>0.8506944444</v>
      </c>
      <c r="S23" s="4"/>
      <c r="T23" s="46">
        <f t="shared" si="5"/>
        <v>15</v>
      </c>
      <c r="U23" s="15">
        <f t="shared" si="6"/>
        <v>0</v>
      </c>
      <c r="V23" s="47">
        <f t="shared" si="7"/>
        <v>0</v>
      </c>
      <c r="W23" s="46">
        <f t="shared" si="8"/>
        <v>0</v>
      </c>
      <c r="X23" s="15">
        <f t="shared" si="9"/>
        <v>0</v>
      </c>
      <c r="Y23" s="47">
        <f t="shared" si="10"/>
        <v>0</v>
      </c>
      <c r="Z23" s="46">
        <f t="shared" si="11"/>
        <v>4</v>
      </c>
      <c r="AA23" s="15">
        <f t="shared" si="12"/>
        <v>0</v>
      </c>
      <c r="AB23" s="47">
        <f t="shared" si="13"/>
        <v>0</v>
      </c>
      <c r="AC23" s="46">
        <f t="shared" si="14"/>
        <v>19</v>
      </c>
      <c r="AD23" s="59">
        <f t="shared" si="15"/>
        <v>19</v>
      </c>
      <c r="AE23" s="4"/>
      <c r="AF23" s="60">
        <f t="shared" si="16"/>
        <v>19</v>
      </c>
      <c r="AG23" s="61">
        <f t="shared" si="17"/>
        <v>0.01319444444</v>
      </c>
      <c r="AH23" s="62">
        <f t="shared" si="18"/>
        <v>0.8506944444</v>
      </c>
      <c r="AI23" s="62">
        <f t="shared" si="19"/>
        <v>0.8506944444</v>
      </c>
      <c r="AJ23" s="4"/>
      <c r="AK23" s="4"/>
      <c r="AM23" s="4"/>
    </row>
    <row r="24" ht="12.75" customHeight="1">
      <c r="A24" s="51">
        <v>9.0</v>
      </c>
      <c r="B24" s="52" t="s">
        <v>64</v>
      </c>
      <c r="C24" s="53">
        <f t="shared" si="20"/>
        <v>0.8506944444</v>
      </c>
      <c r="D24" s="54"/>
      <c r="E24" s="54"/>
      <c r="F24" s="54"/>
      <c r="G24" s="54"/>
      <c r="H24" s="54"/>
      <c r="I24" s="54"/>
      <c r="J24" s="54">
        <v>2.0</v>
      </c>
      <c r="K24" s="54"/>
      <c r="L24" s="54"/>
      <c r="M24" s="55">
        <f t="shared" si="1"/>
        <v>2</v>
      </c>
      <c r="N24" s="65">
        <f t="shared" si="2"/>
        <v>0.002777777778</v>
      </c>
      <c r="O24" s="57" t="s">
        <v>65</v>
      </c>
      <c r="P24" s="58">
        <f t="shared" si="3"/>
        <v>0.8534722222</v>
      </c>
      <c r="Q24" s="53"/>
      <c r="R24" s="58">
        <f t="shared" si="4"/>
        <v>0.8534722222</v>
      </c>
      <c r="S24" s="4"/>
      <c r="T24" s="46">
        <f t="shared" si="5"/>
        <v>0</v>
      </c>
      <c r="U24" s="15">
        <f t="shared" si="6"/>
        <v>0</v>
      </c>
      <c r="V24" s="47">
        <f t="shared" si="7"/>
        <v>0</v>
      </c>
      <c r="W24" s="46">
        <f t="shared" si="8"/>
        <v>0</v>
      </c>
      <c r="X24" s="15">
        <f t="shared" si="9"/>
        <v>0</v>
      </c>
      <c r="Y24" s="47">
        <f t="shared" si="10"/>
        <v>0</v>
      </c>
      <c r="Z24" s="46">
        <f t="shared" si="11"/>
        <v>4</v>
      </c>
      <c r="AA24" s="15">
        <f t="shared" si="12"/>
        <v>0</v>
      </c>
      <c r="AB24" s="47">
        <f t="shared" si="13"/>
        <v>0</v>
      </c>
      <c r="AC24" s="46">
        <f t="shared" si="14"/>
        <v>4</v>
      </c>
      <c r="AD24" s="59">
        <f t="shared" si="15"/>
        <v>4</v>
      </c>
      <c r="AE24" s="4"/>
      <c r="AF24" s="60">
        <f t="shared" si="16"/>
        <v>4</v>
      </c>
      <c r="AG24" s="61">
        <f t="shared" si="17"/>
        <v>0.002777777778</v>
      </c>
      <c r="AH24" s="62">
        <f t="shared" si="18"/>
        <v>0.8534722222</v>
      </c>
      <c r="AI24" s="62">
        <f t="shared" si="19"/>
        <v>0.8534722222</v>
      </c>
      <c r="AJ24" s="4"/>
      <c r="AK24" s="4"/>
      <c r="AM24" s="4"/>
    </row>
    <row r="25" ht="12.75" customHeight="1">
      <c r="A25" s="25">
        <v>10.0</v>
      </c>
      <c r="B25" s="52" t="s">
        <v>66</v>
      </c>
      <c r="C25" s="53">
        <f t="shared" si="20"/>
        <v>0.8534722222</v>
      </c>
      <c r="D25" s="54">
        <v>19.0</v>
      </c>
      <c r="E25" s="54"/>
      <c r="F25" s="54"/>
      <c r="G25" s="54"/>
      <c r="H25" s="54"/>
      <c r="I25" s="54"/>
      <c r="J25" s="54">
        <v>4.0</v>
      </c>
      <c r="K25" s="54"/>
      <c r="L25" s="54"/>
      <c r="M25" s="55">
        <f t="shared" si="1"/>
        <v>23</v>
      </c>
      <c r="N25" s="65">
        <f t="shared" si="2"/>
        <v>0.01875</v>
      </c>
      <c r="O25" s="57" t="s">
        <v>67</v>
      </c>
      <c r="P25" s="58">
        <f t="shared" si="3"/>
        <v>0.8722222222</v>
      </c>
      <c r="Q25" s="53"/>
      <c r="R25" s="58">
        <f t="shared" si="4"/>
        <v>0.8722222222</v>
      </c>
      <c r="S25" s="4"/>
      <c r="T25" s="46">
        <f t="shared" si="5"/>
        <v>19</v>
      </c>
      <c r="U25" s="15">
        <f t="shared" si="6"/>
        <v>0</v>
      </c>
      <c r="V25" s="47">
        <f t="shared" si="7"/>
        <v>0</v>
      </c>
      <c r="W25" s="46">
        <f t="shared" si="8"/>
        <v>0</v>
      </c>
      <c r="X25" s="15">
        <f t="shared" si="9"/>
        <v>0</v>
      </c>
      <c r="Y25" s="47">
        <f t="shared" si="10"/>
        <v>0</v>
      </c>
      <c r="Z25" s="46">
        <f t="shared" si="11"/>
        <v>8</v>
      </c>
      <c r="AA25" s="15">
        <f t="shared" si="12"/>
        <v>0</v>
      </c>
      <c r="AB25" s="47">
        <f t="shared" si="13"/>
        <v>0</v>
      </c>
      <c r="AC25" s="46">
        <f t="shared" si="14"/>
        <v>27</v>
      </c>
      <c r="AD25" s="59">
        <f t="shared" si="15"/>
        <v>27</v>
      </c>
      <c r="AE25" s="4"/>
      <c r="AF25" s="60">
        <f t="shared" si="16"/>
        <v>27</v>
      </c>
      <c r="AG25" s="61">
        <f t="shared" si="17"/>
        <v>0.01875</v>
      </c>
      <c r="AH25" s="62">
        <f t="shared" si="18"/>
        <v>0.8722222222</v>
      </c>
      <c r="AI25" s="62">
        <f t="shared" si="19"/>
        <v>0.8722222222</v>
      </c>
      <c r="AJ25" s="4"/>
      <c r="AK25" s="4"/>
      <c r="AM25" s="4"/>
    </row>
    <row r="26" ht="12.75" customHeight="1">
      <c r="A26" s="51">
        <v>11.0</v>
      </c>
      <c r="B26" s="52" t="s">
        <v>68</v>
      </c>
      <c r="C26" s="53">
        <f t="shared" si="20"/>
        <v>0.8722222222</v>
      </c>
      <c r="D26" s="54">
        <v>10.0</v>
      </c>
      <c r="E26" s="54"/>
      <c r="F26" s="54"/>
      <c r="G26" s="54"/>
      <c r="H26" s="54"/>
      <c r="I26" s="54"/>
      <c r="J26" s="54"/>
      <c r="K26" s="54"/>
      <c r="L26" s="54"/>
      <c r="M26" s="55">
        <f t="shared" si="1"/>
        <v>10</v>
      </c>
      <c r="N26" s="65">
        <f t="shared" si="2"/>
        <v>0.006944444444</v>
      </c>
      <c r="O26" s="57" t="s">
        <v>69</v>
      </c>
      <c r="P26" s="58">
        <f t="shared" si="3"/>
        <v>0.8791666667</v>
      </c>
      <c r="Q26" s="66"/>
      <c r="R26" s="58">
        <f t="shared" si="4"/>
        <v>0.8791666667</v>
      </c>
      <c r="S26" s="4"/>
      <c r="T26" s="46">
        <f t="shared" si="5"/>
        <v>10</v>
      </c>
      <c r="U26" s="15">
        <f t="shared" si="6"/>
        <v>0</v>
      </c>
      <c r="V26" s="47">
        <f t="shared" si="7"/>
        <v>0</v>
      </c>
      <c r="W26" s="46">
        <f t="shared" si="8"/>
        <v>0</v>
      </c>
      <c r="X26" s="15">
        <f t="shared" si="9"/>
        <v>0</v>
      </c>
      <c r="Y26" s="47">
        <f t="shared" si="10"/>
        <v>0</v>
      </c>
      <c r="Z26" s="46">
        <f t="shared" si="11"/>
        <v>0</v>
      </c>
      <c r="AA26" s="15">
        <f t="shared" si="12"/>
        <v>0</v>
      </c>
      <c r="AB26" s="47">
        <f t="shared" si="13"/>
        <v>0</v>
      </c>
      <c r="AC26" s="46">
        <f t="shared" si="14"/>
        <v>10</v>
      </c>
      <c r="AD26" s="59">
        <f t="shared" si="15"/>
        <v>10</v>
      </c>
      <c r="AE26" s="4"/>
      <c r="AF26" s="60">
        <f t="shared" si="16"/>
        <v>10</v>
      </c>
      <c r="AG26" s="61">
        <f t="shared" si="17"/>
        <v>0.006944444444</v>
      </c>
      <c r="AH26" s="62">
        <f t="shared" si="18"/>
        <v>0.8791666667</v>
      </c>
      <c r="AI26" s="62">
        <f t="shared" si="19"/>
        <v>0.8791666667</v>
      </c>
      <c r="AJ26" s="4"/>
      <c r="AK26" s="4"/>
      <c r="AM26" s="4"/>
    </row>
    <row r="27" ht="12.75" customHeight="1">
      <c r="A27" s="25">
        <v>12.0</v>
      </c>
      <c r="B27" s="52" t="s">
        <v>70</v>
      </c>
      <c r="C27" s="53">
        <f t="shared" si="20"/>
        <v>0.8791666667</v>
      </c>
      <c r="D27" s="54">
        <v>10.0</v>
      </c>
      <c r="E27" s="67"/>
      <c r="F27" s="67"/>
      <c r="G27" s="54"/>
      <c r="H27" s="67"/>
      <c r="I27" s="67"/>
      <c r="J27" s="54"/>
      <c r="K27" s="67"/>
      <c r="L27" s="67"/>
      <c r="M27" s="55">
        <f t="shared" si="1"/>
        <v>10</v>
      </c>
      <c r="N27" s="65">
        <f t="shared" si="2"/>
        <v>0.006944444444</v>
      </c>
      <c r="O27" s="57" t="s">
        <v>71</v>
      </c>
      <c r="P27" s="58">
        <f t="shared" si="3"/>
        <v>0.8861111111</v>
      </c>
      <c r="Q27" s="66"/>
      <c r="R27" s="58">
        <f t="shared" si="4"/>
        <v>0.8861111111</v>
      </c>
      <c r="S27" s="4"/>
      <c r="T27" s="46">
        <f t="shared" si="5"/>
        <v>10</v>
      </c>
      <c r="U27" s="15">
        <f t="shared" si="6"/>
        <v>0</v>
      </c>
      <c r="V27" s="47">
        <f t="shared" si="7"/>
        <v>0</v>
      </c>
      <c r="W27" s="46">
        <f t="shared" si="8"/>
        <v>0</v>
      </c>
      <c r="X27" s="15">
        <f t="shared" si="9"/>
        <v>0</v>
      </c>
      <c r="Y27" s="47">
        <f t="shared" si="10"/>
        <v>0</v>
      </c>
      <c r="Z27" s="46">
        <f t="shared" si="11"/>
        <v>0</v>
      </c>
      <c r="AA27" s="15">
        <f t="shared" si="12"/>
        <v>0</v>
      </c>
      <c r="AB27" s="47">
        <f t="shared" si="13"/>
        <v>0</v>
      </c>
      <c r="AC27" s="46">
        <f t="shared" si="14"/>
        <v>10</v>
      </c>
      <c r="AD27" s="59">
        <f t="shared" si="15"/>
        <v>10</v>
      </c>
      <c r="AE27" s="4"/>
      <c r="AF27" s="60">
        <f t="shared" si="16"/>
        <v>10</v>
      </c>
      <c r="AG27" s="61">
        <f t="shared" si="17"/>
        <v>0.006944444444</v>
      </c>
      <c r="AH27" s="62">
        <f t="shared" si="18"/>
        <v>0.8861111111</v>
      </c>
      <c r="AI27" s="62">
        <f t="shared" si="19"/>
        <v>0.8861111111</v>
      </c>
      <c r="AJ27" s="4"/>
      <c r="AK27" s="4"/>
      <c r="AM27" s="4"/>
    </row>
    <row r="28" ht="12.75" customHeight="1">
      <c r="A28" s="51">
        <v>13.0</v>
      </c>
      <c r="B28" s="52" t="s">
        <v>72</v>
      </c>
      <c r="C28" s="53">
        <f t="shared" si="20"/>
        <v>0.8861111111</v>
      </c>
      <c r="D28" s="54">
        <v>12.0</v>
      </c>
      <c r="E28" s="67"/>
      <c r="F28" s="67"/>
      <c r="G28" s="54"/>
      <c r="H28" s="67"/>
      <c r="I28" s="67"/>
      <c r="J28" s="54"/>
      <c r="K28" s="67"/>
      <c r="L28" s="67"/>
      <c r="M28" s="55">
        <f t="shared" si="1"/>
        <v>12</v>
      </c>
      <c r="N28" s="65">
        <f t="shared" si="2"/>
        <v>0.008333333333</v>
      </c>
      <c r="O28" s="57" t="s">
        <v>73</v>
      </c>
      <c r="P28" s="58">
        <f t="shared" si="3"/>
        <v>0.8944444444</v>
      </c>
      <c r="Q28" s="53"/>
      <c r="R28" s="58">
        <f t="shared" si="4"/>
        <v>0.8944444444</v>
      </c>
      <c r="S28" s="4"/>
      <c r="T28" s="46">
        <f t="shared" si="5"/>
        <v>12</v>
      </c>
      <c r="U28" s="15">
        <f t="shared" si="6"/>
        <v>0</v>
      </c>
      <c r="V28" s="47">
        <f t="shared" si="7"/>
        <v>0</v>
      </c>
      <c r="W28" s="46">
        <f t="shared" si="8"/>
        <v>0</v>
      </c>
      <c r="X28" s="15">
        <f t="shared" si="9"/>
        <v>0</v>
      </c>
      <c r="Y28" s="47">
        <f t="shared" si="10"/>
        <v>0</v>
      </c>
      <c r="Z28" s="46">
        <f t="shared" si="11"/>
        <v>0</v>
      </c>
      <c r="AA28" s="15">
        <f t="shared" si="12"/>
        <v>0</v>
      </c>
      <c r="AB28" s="47">
        <f t="shared" si="13"/>
        <v>0</v>
      </c>
      <c r="AC28" s="46">
        <f t="shared" si="14"/>
        <v>12</v>
      </c>
      <c r="AD28" s="59">
        <f t="shared" si="15"/>
        <v>12</v>
      </c>
      <c r="AE28" s="4"/>
      <c r="AF28" s="60">
        <f t="shared" si="16"/>
        <v>12</v>
      </c>
      <c r="AG28" s="61">
        <f t="shared" si="17"/>
        <v>0.008333333333</v>
      </c>
      <c r="AH28" s="62">
        <f t="shared" si="18"/>
        <v>0.8944444444</v>
      </c>
      <c r="AI28" s="62">
        <f t="shared" si="19"/>
        <v>0.8944444444</v>
      </c>
      <c r="AJ28" s="4"/>
      <c r="AK28" s="4"/>
      <c r="AM28" s="4"/>
    </row>
    <row r="29" ht="12.75" customHeight="1">
      <c r="A29" s="25">
        <v>14.0</v>
      </c>
      <c r="B29" s="52" t="s">
        <v>74</v>
      </c>
      <c r="C29" s="53">
        <f t="shared" si="20"/>
        <v>0.8944444444</v>
      </c>
      <c r="D29" s="54">
        <v>11.0</v>
      </c>
      <c r="E29" s="67"/>
      <c r="F29" s="67"/>
      <c r="G29" s="54"/>
      <c r="H29" s="67"/>
      <c r="I29" s="67"/>
      <c r="J29" s="54"/>
      <c r="K29" s="67"/>
      <c r="L29" s="67"/>
      <c r="M29" s="55">
        <f t="shared" si="1"/>
        <v>11</v>
      </c>
      <c r="N29" s="65">
        <f t="shared" si="2"/>
        <v>0.007638888889</v>
      </c>
      <c r="O29" s="57" t="s">
        <v>75</v>
      </c>
      <c r="P29" s="58">
        <f t="shared" si="3"/>
        <v>0.9020833333</v>
      </c>
      <c r="Q29" s="53"/>
      <c r="R29" s="58">
        <f t="shared" si="4"/>
        <v>0.9020833333</v>
      </c>
      <c r="S29" s="4"/>
      <c r="T29" s="46">
        <f t="shared" si="5"/>
        <v>11</v>
      </c>
      <c r="U29" s="15">
        <f t="shared" si="6"/>
        <v>0</v>
      </c>
      <c r="V29" s="47">
        <f t="shared" si="7"/>
        <v>0</v>
      </c>
      <c r="W29" s="46">
        <f t="shared" si="8"/>
        <v>0</v>
      </c>
      <c r="X29" s="15">
        <f t="shared" si="9"/>
        <v>0</v>
      </c>
      <c r="Y29" s="47">
        <f t="shared" si="10"/>
        <v>0</v>
      </c>
      <c r="Z29" s="46">
        <f t="shared" si="11"/>
        <v>0</v>
      </c>
      <c r="AA29" s="15">
        <f t="shared" si="12"/>
        <v>0</v>
      </c>
      <c r="AB29" s="47">
        <f t="shared" si="13"/>
        <v>0</v>
      </c>
      <c r="AC29" s="46">
        <f t="shared" si="14"/>
        <v>11</v>
      </c>
      <c r="AD29" s="59">
        <f t="shared" si="15"/>
        <v>11</v>
      </c>
      <c r="AE29" s="4"/>
      <c r="AF29" s="60">
        <f t="shared" si="16"/>
        <v>11</v>
      </c>
      <c r="AG29" s="61">
        <f t="shared" si="17"/>
        <v>0.007638888889</v>
      </c>
      <c r="AH29" s="62">
        <f t="shared" si="18"/>
        <v>0.9020833333</v>
      </c>
      <c r="AI29" s="62">
        <f t="shared" si="19"/>
        <v>0.9020833333</v>
      </c>
      <c r="AJ29" s="4"/>
      <c r="AK29" s="4"/>
      <c r="AM29" s="4"/>
    </row>
    <row r="30" ht="12.75" customHeight="1">
      <c r="A30" s="51">
        <v>15.0</v>
      </c>
      <c r="B30" s="52" t="s">
        <v>76</v>
      </c>
      <c r="C30" s="53">
        <f t="shared" si="20"/>
        <v>0.9020833333</v>
      </c>
      <c r="D30" s="54">
        <v>18.0</v>
      </c>
      <c r="E30" s="67"/>
      <c r="F30" s="67"/>
      <c r="G30" s="54"/>
      <c r="H30" s="67"/>
      <c r="I30" s="67"/>
      <c r="J30" s="54"/>
      <c r="K30" s="67"/>
      <c r="L30" s="67"/>
      <c r="M30" s="55">
        <f t="shared" si="1"/>
        <v>18</v>
      </c>
      <c r="N30" s="65">
        <f t="shared" si="2"/>
        <v>0.0125</v>
      </c>
      <c r="O30" s="57" t="s">
        <v>77</v>
      </c>
      <c r="P30" s="58">
        <f t="shared" si="3"/>
        <v>0.9145833333</v>
      </c>
      <c r="Q30" s="53"/>
      <c r="R30" s="58">
        <f t="shared" si="4"/>
        <v>0.9145833333</v>
      </c>
      <c r="S30" s="4"/>
      <c r="T30" s="46">
        <f t="shared" si="5"/>
        <v>18</v>
      </c>
      <c r="U30" s="15">
        <f t="shared" si="6"/>
        <v>0</v>
      </c>
      <c r="V30" s="47">
        <f t="shared" si="7"/>
        <v>0</v>
      </c>
      <c r="W30" s="46">
        <f t="shared" si="8"/>
        <v>0</v>
      </c>
      <c r="X30" s="15">
        <f t="shared" si="9"/>
        <v>0</v>
      </c>
      <c r="Y30" s="47">
        <f t="shared" si="10"/>
        <v>0</v>
      </c>
      <c r="Z30" s="46">
        <f t="shared" si="11"/>
        <v>0</v>
      </c>
      <c r="AA30" s="15">
        <f t="shared" si="12"/>
        <v>0</v>
      </c>
      <c r="AB30" s="47">
        <f t="shared" si="13"/>
        <v>0</v>
      </c>
      <c r="AC30" s="46">
        <f t="shared" si="14"/>
        <v>18</v>
      </c>
      <c r="AD30" s="59">
        <f t="shared" si="15"/>
        <v>18</v>
      </c>
      <c r="AE30" s="4"/>
      <c r="AF30" s="60">
        <f t="shared" si="16"/>
        <v>18</v>
      </c>
      <c r="AG30" s="61">
        <f t="shared" si="17"/>
        <v>0.0125</v>
      </c>
      <c r="AH30" s="62">
        <f t="shared" si="18"/>
        <v>0.9145833333</v>
      </c>
      <c r="AI30" s="62">
        <f t="shared" si="19"/>
        <v>0.9145833333</v>
      </c>
      <c r="AJ30" s="4"/>
      <c r="AK30" s="4"/>
      <c r="AM30" s="4"/>
    </row>
    <row r="31" ht="12.75" customHeight="1">
      <c r="A31" s="25">
        <v>16.0</v>
      </c>
      <c r="B31" s="52" t="s">
        <v>78</v>
      </c>
      <c r="C31" s="53">
        <f t="shared" si="20"/>
        <v>0.9145833333</v>
      </c>
      <c r="D31" s="54">
        <v>27.0</v>
      </c>
      <c r="E31" s="67"/>
      <c r="F31" s="67"/>
      <c r="G31" s="54"/>
      <c r="H31" s="67"/>
      <c r="I31" s="67"/>
      <c r="J31" s="54"/>
      <c r="K31" s="67"/>
      <c r="L31" s="67"/>
      <c r="M31" s="55">
        <f t="shared" si="1"/>
        <v>27</v>
      </c>
      <c r="N31" s="65" t="str">
        <f t="shared" ref="N31:N58" si="21">IF(O31=O$1,"",D138)</f>
        <v/>
      </c>
      <c r="O31" s="57" t="s">
        <v>79</v>
      </c>
      <c r="P31" s="58">
        <f t="shared" si="3"/>
        <v>0.9333333333</v>
      </c>
      <c r="Q31" s="66"/>
      <c r="R31" s="58">
        <f t="shared" si="4"/>
        <v>0.9333333333</v>
      </c>
      <c r="S31" s="4"/>
      <c r="T31" s="46">
        <f t="shared" si="5"/>
        <v>27</v>
      </c>
      <c r="U31" s="15">
        <f t="shared" si="6"/>
        <v>0</v>
      </c>
      <c r="V31" s="47">
        <f t="shared" si="7"/>
        <v>0</v>
      </c>
      <c r="W31" s="46">
        <f t="shared" si="8"/>
        <v>0</v>
      </c>
      <c r="X31" s="15">
        <f t="shared" si="9"/>
        <v>0</v>
      </c>
      <c r="Y31" s="47">
        <f t="shared" si="10"/>
        <v>0</v>
      </c>
      <c r="Z31" s="46">
        <f t="shared" si="11"/>
        <v>0</v>
      </c>
      <c r="AA31" s="15">
        <f t="shared" si="12"/>
        <v>0</v>
      </c>
      <c r="AB31" s="47">
        <f t="shared" si="13"/>
        <v>0</v>
      </c>
      <c r="AC31" s="46">
        <f t="shared" si="14"/>
        <v>27</v>
      </c>
      <c r="AD31" s="59">
        <f t="shared" si="15"/>
        <v>27</v>
      </c>
      <c r="AE31" s="4"/>
      <c r="AF31" s="60">
        <f t="shared" si="16"/>
        <v>27</v>
      </c>
      <c r="AG31" s="61">
        <f t="shared" si="17"/>
        <v>0.01875</v>
      </c>
      <c r="AH31" s="62">
        <f t="shared" si="18"/>
        <v>0.9333333333</v>
      </c>
      <c r="AI31" s="62">
        <f t="shared" si="19"/>
        <v>0.9333333333</v>
      </c>
      <c r="AJ31" s="4"/>
      <c r="AK31" s="4"/>
      <c r="AM31" s="4"/>
    </row>
    <row r="32" ht="12.75" customHeight="1">
      <c r="A32" s="51">
        <v>17.0</v>
      </c>
      <c r="B32" s="52" t="s">
        <v>80</v>
      </c>
      <c r="C32" s="53">
        <f t="shared" si="20"/>
        <v>0.9333333333</v>
      </c>
      <c r="D32" s="54">
        <v>24.0</v>
      </c>
      <c r="E32" s="67"/>
      <c r="F32" s="67"/>
      <c r="G32" s="54"/>
      <c r="H32" s="67"/>
      <c r="I32" s="67"/>
      <c r="J32" s="54">
        <v>1.0</v>
      </c>
      <c r="K32" s="67"/>
      <c r="L32" s="67"/>
      <c r="M32" s="55">
        <f t="shared" si="1"/>
        <v>25</v>
      </c>
      <c r="N32" s="65" t="str">
        <f t="shared" si="21"/>
        <v/>
      </c>
      <c r="O32" s="57" t="s">
        <v>81</v>
      </c>
      <c r="P32" s="58">
        <f t="shared" si="3"/>
        <v>0.9513888889</v>
      </c>
      <c r="Q32" s="66"/>
      <c r="R32" s="58">
        <f t="shared" si="4"/>
        <v>0.9513888889</v>
      </c>
      <c r="S32" s="4"/>
      <c r="T32" s="46">
        <f t="shared" si="5"/>
        <v>24</v>
      </c>
      <c r="U32" s="15">
        <f t="shared" si="6"/>
        <v>0</v>
      </c>
      <c r="V32" s="47">
        <f t="shared" si="7"/>
        <v>0</v>
      </c>
      <c r="W32" s="46">
        <f t="shared" si="8"/>
        <v>0</v>
      </c>
      <c r="X32" s="15">
        <f t="shared" si="9"/>
        <v>0</v>
      </c>
      <c r="Y32" s="47">
        <f t="shared" si="10"/>
        <v>0</v>
      </c>
      <c r="Z32" s="46">
        <f t="shared" si="11"/>
        <v>2</v>
      </c>
      <c r="AA32" s="15">
        <f t="shared" si="12"/>
        <v>0</v>
      </c>
      <c r="AB32" s="47">
        <f t="shared" si="13"/>
        <v>0</v>
      </c>
      <c r="AC32" s="46">
        <f t="shared" si="14"/>
        <v>26</v>
      </c>
      <c r="AD32" s="59">
        <f t="shared" si="15"/>
        <v>26</v>
      </c>
      <c r="AE32" s="4"/>
      <c r="AF32" s="60">
        <f t="shared" si="16"/>
        <v>26</v>
      </c>
      <c r="AG32" s="61">
        <f t="shared" si="17"/>
        <v>0.01805555556</v>
      </c>
      <c r="AH32" s="62">
        <f t="shared" si="18"/>
        <v>0.9513888889</v>
      </c>
      <c r="AI32" s="62">
        <f t="shared" si="19"/>
        <v>0.9513888889</v>
      </c>
      <c r="AJ32" s="4"/>
      <c r="AK32" s="4"/>
      <c r="AM32" s="4"/>
    </row>
    <row r="33" ht="12.75" customHeight="1">
      <c r="A33" s="25">
        <v>18.0</v>
      </c>
      <c r="B33" s="52" t="s">
        <v>82</v>
      </c>
      <c r="C33" s="53">
        <f t="shared" si="20"/>
        <v>0.9513888889</v>
      </c>
      <c r="D33" s="68">
        <v>17.0</v>
      </c>
      <c r="E33" s="67"/>
      <c r="F33" s="67"/>
      <c r="G33" s="54"/>
      <c r="H33" s="67"/>
      <c r="I33" s="67"/>
      <c r="J33" s="69"/>
      <c r="K33" s="69"/>
      <c r="L33" s="69"/>
      <c r="M33" s="55">
        <f t="shared" si="1"/>
        <v>17</v>
      </c>
      <c r="N33" s="65" t="str">
        <f t="shared" si="21"/>
        <v/>
      </c>
      <c r="O33" s="57" t="s">
        <v>83</v>
      </c>
      <c r="P33" s="58">
        <f t="shared" si="3"/>
        <v>0.9631944444</v>
      </c>
      <c r="Q33" s="66"/>
      <c r="R33" s="58">
        <f t="shared" si="4"/>
        <v>0.9631944444</v>
      </c>
      <c r="S33" s="4"/>
      <c r="T33" s="46">
        <f t="shared" si="5"/>
        <v>17</v>
      </c>
      <c r="U33" s="15">
        <f t="shared" si="6"/>
        <v>0</v>
      </c>
      <c r="V33" s="47">
        <f t="shared" si="7"/>
        <v>0</v>
      </c>
      <c r="W33" s="46">
        <f t="shared" si="8"/>
        <v>0</v>
      </c>
      <c r="X33" s="15">
        <f t="shared" si="9"/>
        <v>0</v>
      </c>
      <c r="Y33" s="47">
        <f t="shared" si="10"/>
        <v>0</v>
      </c>
      <c r="Z33" s="46">
        <f t="shared" si="11"/>
        <v>0</v>
      </c>
      <c r="AA33" s="15">
        <f t="shared" si="12"/>
        <v>0</v>
      </c>
      <c r="AB33" s="47">
        <f t="shared" si="13"/>
        <v>0</v>
      </c>
      <c r="AC33" s="46">
        <f t="shared" si="14"/>
        <v>17</v>
      </c>
      <c r="AD33" s="59">
        <f t="shared" si="15"/>
        <v>17</v>
      </c>
      <c r="AE33" s="4"/>
      <c r="AF33" s="60">
        <f t="shared" si="16"/>
        <v>17</v>
      </c>
      <c r="AG33" s="61">
        <f t="shared" si="17"/>
        <v>0.01180555556</v>
      </c>
      <c r="AH33" s="62">
        <f t="shared" si="18"/>
        <v>0.9631944444</v>
      </c>
      <c r="AI33" s="62">
        <f t="shared" si="19"/>
        <v>0.9631944444</v>
      </c>
      <c r="AJ33" s="4"/>
      <c r="AK33" s="4"/>
      <c r="AM33" s="4"/>
    </row>
    <row r="34" ht="12.75" customHeight="1">
      <c r="A34" s="51">
        <v>19.0</v>
      </c>
      <c r="B34" s="52" t="s">
        <v>84</v>
      </c>
      <c r="C34" s="53">
        <f t="shared" si="20"/>
        <v>0.9631944444</v>
      </c>
      <c r="D34" s="54">
        <v>16.0</v>
      </c>
      <c r="E34" s="54"/>
      <c r="F34" s="54"/>
      <c r="G34" s="54"/>
      <c r="H34" s="54"/>
      <c r="I34" s="54"/>
      <c r="J34" s="54"/>
      <c r="K34" s="54"/>
      <c r="L34" s="54"/>
      <c r="M34" s="55">
        <f t="shared" si="1"/>
        <v>16</v>
      </c>
      <c r="N34" s="65" t="str">
        <f t="shared" si="21"/>
        <v/>
      </c>
      <c r="O34" s="57" t="s">
        <v>85</v>
      </c>
      <c r="P34" s="58">
        <f t="shared" si="3"/>
        <v>0.9743055556</v>
      </c>
      <c r="Q34" s="66"/>
      <c r="R34" s="58">
        <f t="shared" si="4"/>
        <v>0.9743055556</v>
      </c>
      <c r="S34" s="4"/>
      <c r="T34" s="46">
        <f t="shared" si="5"/>
        <v>16</v>
      </c>
      <c r="U34" s="15">
        <f t="shared" si="6"/>
        <v>0</v>
      </c>
      <c r="V34" s="47">
        <f t="shared" si="7"/>
        <v>0</v>
      </c>
      <c r="W34" s="46">
        <f t="shared" si="8"/>
        <v>0</v>
      </c>
      <c r="X34" s="15">
        <f t="shared" si="9"/>
        <v>0</v>
      </c>
      <c r="Y34" s="47">
        <f t="shared" si="10"/>
        <v>0</v>
      </c>
      <c r="Z34" s="46">
        <f t="shared" si="11"/>
        <v>0</v>
      </c>
      <c r="AA34" s="15">
        <f t="shared" si="12"/>
        <v>0</v>
      </c>
      <c r="AB34" s="47">
        <f t="shared" si="13"/>
        <v>0</v>
      </c>
      <c r="AC34" s="46">
        <f t="shared" si="14"/>
        <v>16</v>
      </c>
      <c r="AD34" s="59">
        <f t="shared" si="15"/>
        <v>16</v>
      </c>
      <c r="AE34" s="4"/>
      <c r="AF34" s="60">
        <f t="shared" si="16"/>
        <v>16</v>
      </c>
      <c r="AG34" s="61">
        <f t="shared" si="17"/>
        <v>0.01111111111</v>
      </c>
      <c r="AH34" s="62">
        <f t="shared" si="18"/>
        <v>0.9743055556</v>
      </c>
      <c r="AI34" s="62">
        <f t="shared" si="19"/>
        <v>0.9743055556</v>
      </c>
      <c r="AJ34" s="4"/>
      <c r="AK34" s="4"/>
      <c r="AM34" s="4"/>
    </row>
    <row r="35" ht="12.75" customHeight="1">
      <c r="A35" s="25">
        <v>20.0</v>
      </c>
      <c r="B35" s="52" t="s">
        <v>86</v>
      </c>
      <c r="C35" s="53">
        <f t="shared" si="20"/>
        <v>0.9743055556</v>
      </c>
      <c r="D35" s="54"/>
      <c r="E35" s="54"/>
      <c r="F35" s="54"/>
      <c r="G35" s="54">
        <v>10.0</v>
      </c>
      <c r="H35" s="54"/>
      <c r="I35" s="54"/>
      <c r="J35" s="54"/>
      <c r="K35" s="54"/>
      <c r="L35" s="54"/>
      <c r="M35" s="55">
        <f t="shared" si="1"/>
        <v>10</v>
      </c>
      <c r="N35" s="65" t="str">
        <f t="shared" si="21"/>
        <v/>
      </c>
      <c r="O35" s="57" t="s">
        <v>87</v>
      </c>
      <c r="P35" s="58">
        <f t="shared" si="3"/>
        <v>0.9847222222</v>
      </c>
      <c r="Q35" s="66"/>
      <c r="R35" s="58">
        <f t="shared" si="4"/>
        <v>0.9847222222</v>
      </c>
      <c r="S35" s="4"/>
      <c r="T35" s="46">
        <f t="shared" si="5"/>
        <v>0</v>
      </c>
      <c r="U35" s="15">
        <f t="shared" si="6"/>
        <v>0</v>
      </c>
      <c r="V35" s="47">
        <f t="shared" si="7"/>
        <v>0</v>
      </c>
      <c r="W35" s="46">
        <f t="shared" si="8"/>
        <v>15</v>
      </c>
      <c r="X35" s="15">
        <f t="shared" si="9"/>
        <v>0</v>
      </c>
      <c r="Y35" s="47">
        <f t="shared" si="10"/>
        <v>0</v>
      </c>
      <c r="Z35" s="46">
        <f t="shared" si="11"/>
        <v>0</v>
      </c>
      <c r="AA35" s="15">
        <f t="shared" si="12"/>
        <v>0</v>
      </c>
      <c r="AB35" s="47">
        <f t="shared" si="13"/>
        <v>0</v>
      </c>
      <c r="AC35" s="46">
        <f t="shared" si="14"/>
        <v>15</v>
      </c>
      <c r="AD35" s="59">
        <f t="shared" si="15"/>
        <v>15</v>
      </c>
      <c r="AE35" s="4"/>
      <c r="AF35" s="60">
        <f t="shared" si="16"/>
        <v>15</v>
      </c>
      <c r="AG35" s="61">
        <f t="shared" si="17"/>
        <v>0.01041666667</v>
      </c>
      <c r="AH35" s="62">
        <f t="shared" si="18"/>
        <v>0.9847222222</v>
      </c>
      <c r="AI35" s="62">
        <f t="shared" si="19"/>
        <v>0.9847222222</v>
      </c>
      <c r="AJ35" s="4"/>
      <c r="AK35" s="4"/>
      <c r="AM35" s="4"/>
    </row>
    <row r="36" ht="12.75" customHeight="1">
      <c r="A36" s="51">
        <v>21.0</v>
      </c>
      <c r="B36" s="52" t="s">
        <v>88</v>
      </c>
      <c r="C36" s="53">
        <f t="shared" si="20"/>
        <v>0.9847222222</v>
      </c>
      <c r="D36" s="54">
        <v>15.0</v>
      </c>
      <c r="E36" s="54"/>
      <c r="F36" s="54"/>
      <c r="G36" s="54">
        <v>10.0</v>
      </c>
      <c r="H36" s="54"/>
      <c r="I36" s="54"/>
      <c r="J36" s="54"/>
      <c r="K36" s="54"/>
      <c r="L36" s="54"/>
      <c r="M36" s="55">
        <f t="shared" si="1"/>
        <v>25</v>
      </c>
      <c r="N36" s="56" t="str">
        <f t="shared" si="21"/>
        <v/>
      </c>
      <c r="O36" s="57" t="s">
        <v>89</v>
      </c>
      <c r="P36" s="58">
        <f t="shared" si="3"/>
        <v>1.005555556</v>
      </c>
      <c r="Q36" s="66"/>
      <c r="R36" s="58">
        <f t="shared" si="4"/>
        <v>1.005555556</v>
      </c>
      <c r="S36" s="4"/>
      <c r="T36" s="46">
        <f t="shared" si="5"/>
        <v>15</v>
      </c>
      <c r="U36" s="15">
        <f t="shared" si="6"/>
        <v>0</v>
      </c>
      <c r="V36" s="47">
        <f t="shared" si="7"/>
        <v>0</v>
      </c>
      <c r="W36" s="46">
        <f t="shared" si="8"/>
        <v>15</v>
      </c>
      <c r="X36" s="15">
        <f t="shared" si="9"/>
        <v>0</v>
      </c>
      <c r="Y36" s="47">
        <f t="shared" si="10"/>
        <v>0</v>
      </c>
      <c r="Z36" s="46">
        <f t="shared" si="11"/>
        <v>0</v>
      </c>
      <c r="AA36" s="15">
        <f t="shared" si="12"/>
        <v>0</v>
      </c>
      <c r="AB36" s="47">
        <f t="shared" si="13"/>
        <v>0</v>
      </c>
      <c r="AC36" s="46">
        <f t="shared" si="14"/>
        <v>30</v>
      </c>
      <c r="AD36" s="59">
        <f t="shared" si="15"/>
        <v>30</v>
      </c>
      <c r="AE36" s="4"/>
      <c r="AF36" s="60">
        <f t="shared" si="16"/>
        <v>30</v>
      </c>
      <c r="AG36" s="61">
        <f t="shared" si="17"/>
        <v>0.02083333333</v>
      </c>
      <c r="AH36" s="62">
        <f t="shared" si="18"/>
        <v>1.005555556</v>
      </c>
      <c r="AI36" s="62">
        <f t="shared" si="19"/>
        <v>1.005555556</v>
      </c>
      <c r="AJ36" s="4"/>
      <c r="AK36" s="4"/>
      <c r="AM36" s="4"/>
    </row>
    <row r="37" ht="12.75" customHeight="1">
      <c r="A37" s="25">
        <v>22.0</v>
      </c>
      <c r="B37" s="52" t="s">
        <v>90</v>
      </c>
      <c r="C37" s="53">
        <f t="shared" si="20"/>
        <v>1.005555556</v>
      </c>
      <c r="D37" s="54">
        <v>20.0</v>
      </c>
      <c r="E37" s="54"/>
      <c r="F37" s="54"/>
      <c r="G37" s="54"/>
      <c r="H37" s="54"/>
      <c r="I37" s="54"/>
      <c r="J37" s="54"/>
      <c r="K37" s="54"/>
      <c r="L37" s="54"/>
      <c r="M37" s="55">
        <f t="shared" si="1"/>
        <v>20</v>
      </c>
      <c r="N37" s="56" t="str">
        <f t="shared" si="21"/>
        <v/>
      </c>
      <c r="O37" s="57" t="s">
        <v>91</v>
      </c>
      <c r="P37" s="58">
        <f t="shared" si="3"/>
        <v>1.019444444</v>
      </c>
      <c r="Q37" s="66"/>
      <c r="R37" s="58">
        <f t="shared" si="4"/>
        <v>1.019444444</v>
      </c>
      <c r="S37" s="4"/>
      <c r="T37" s="46">
        <f t="shared" si="5"/>
        <v>20</v>
      </c>
      <c r="U37" s="15">
        <f t="shared" si="6"/>
        <v>0</v>
      </c>
      <c r="V37" s="47">
        <f t="shared" si="7"/>
        <v>0</v>
      </c>
      <c r="W37" s="46">
        <f t="shared" si="8"/>
        <v>0</v>
      </c>
      <c r="X37" s="15">
        <f t="shared" si="9"/>
        <v>0</v>
      </c>
      <c r="Y37" s="47">
        <f t="shared" si="10"/>
        <v>0</v>
      </c>
      <c r="Z37" s="46">
        <f t="shared" si="11"/>
        <v>0</v>
      </c>
      <c r="AA37" s="15">
        <f t="shared" si="12"/>
        <v>0</v>
      </c>
      <c r="AB37" s="47">
        <f t="shared" si="13"/>
        <v>0</v>
      </c>
      <c r="AC37" s="46">
        <f t="shared" si="14"/>
        <v>20</v>
      </c>
      <c r="AD37" s="59">
        <f t="shared" si="15"/>
        <v>20</v>
      </c>
      <c r="AE37" s="4"/>
      <c r="AF37" s="60">
        <f t="shared" si="16"/>
        <v>20</v>
      </c>
      <c r="AG37" s="61">
        <f t="shared" si="17"/>
        <v>0.01388888889</v>
      </c>
      <c r="AH37" s="62">
        <f t="shared" si="18"/>
        <v>1.019444444</v>
      </c>
      <c r="AI37" s="62">
        <f t="shared" si="19"/>
        <v>1.019444444</v>
      </c>
      <c r="AJ37" s="4"/>
      <c r="AK37" s="4"/>
      <c r="AM37" s="4"/>
    </row>
    <row r="38" ht="12.75" customHeight="1">
      <c r="A38" s="51">
        <v>23.0</v>
      </c>
      <c r="B38" s="52" t="s">
        <v>92</v>
      </c>
      <c r="C38" s="53">
        <f t="shared" si="20"/>
        <v>1.019444444</v>
      </c>
      <c r="D38" s="54">
        <v>16.0</v>
      </c>
      <c r="E38" s="54"/>
      <c r="F38" s="54"/>
      <c r="G38" s="54"/>
      <c r="H38" s="54"/>
      <c r="I38" s="54"/>
      <c r="J38" s="54"/>
      <c r="K38" s="54"/>
      <c r="L38" s="54"/>
      <c r="M38" s="55">
        <f t="shared" si="1"/>
        <v>16</v>
      </c>
      <c r="N38" s="56" t="str">
        <f t="shared" si="21"/>
        <v/>
      </c>
      <c r="O38" s="57" t="s">
        <v>93</v>
      </c>
      <c r="P38" s="58">
        <f t="shared" si="3"/>
        <v>1.030555556</v>
      </c>
      <c r="Q38" s="66"/>
      <c r="R38" s="58">
        <f t="shared" si="4"/>
        <v>1.030555556</v>
      </c>
      <c r="S38" s="4"/>
      <c r="T38" s="46">
        <f t="shared" si="5"/>
        <v>16</v>
      </c>
      <c r="U38" s="15">
        <f t="shared" si="6"/>
        <v>0</v>
      </c>
      <c r="V38" s="47">
        <f t="shared" si="7"/>
        <v>0</v>
      </c>
      <c r="W38" s="46">
        <f t="shared" si="8"/>
        <v>0</v>
      </c>
      <c r="X38" s="15">
        <f t="shared" si="9"/>
        <v>0</v>
      </c>
      <c r="Y38" s="47">
        <f t="shared" si="10"/>
        <v>0</v>
      </c>
      <c r="Z38" s="46">
        <f t="shared" si="11"/>
        <v>0</v>
      </c>
      <c r="AA38" s="15">
        <f t="shared" si="12"/>
        <v>0</v>
      </c>
      <c r="AB38" s="47">
        <f t="shared" si="13"/>
        <v>0</v>
      </c>
      <c r="AC38" s="46">
        <f t="shared" si="14"/>
        <v>16</v>
      </c>
      <c r="AD38" s="59">
        <f t="shared" si="15"/>
        <v>16</v>
      </c>
      <c r="AE38" s="4"/>
      <c r="AF38" s="60">
        <f t="shared" si="16"/>
        <v>16</v>
      </c>
      <c r="AG38" s="61">
        <f t="shared" si="17"/>
        <v>0.01111111111</v>
      </c>
      <c r="AH38" s="62">
        <f t="shared" si="18"/>
        <v>1.030555556</v>
      </c>
      <c r="AI38" s="62">
        <f t="shared" si="19"/>
        <v>1.030555556</v>
      </c>
      <c r="AJ38" s="4"/>
      <c r="AK38" s="4"/>
      <c r="AM38" s="4"/>
    </row>
    <row r="39" ht="12.75" customHeight="1">
      <c r="A39" s="25">
        <v>24.0</v>
      </c>
      <c r="B39" s="52" t="s">
        <v>94</v>
      </c>
      <c r="C39" s="53">
        <f t="shared" si="20"/>
        <v>1.030555556</v>
      </c>
      <c r="D39" s="54">
        <v>21.0</v>
      </c>
      <c r="E39" s="54"/>
      <c r="F39" s="54"/>
      <c r="G39" s="54"/>
      <c r="H39" s="54"/>
      <c r="I39" s="54"/>
      <c r="J39" s="54"/>
      <c r="K39" s="54"/>
      <c r="L39" s="54"/>
      <c r="M39" s="55">
        <f t="shared" si="1"/>
        <v>21</v>
      </c>
      <c r="N39" s="56" t="str">
        <f t="shared" si="21"/>
        <v/>
      </c>
      <c r="O39" s="57" t="s">
        <v>95</v>
      </c>
      <c r="P39" s="58">
        <f t="shared" si="3"/>
        <v>1.045138889</v>
      </c>
      <c r="Q39" s="66"/>
      <c r="R39" s="58">
        <f t="shared" si="4"/>
        <v>1.045138889</v>
      </c>
      <c r="S39" s="4"/>
      <c r="T39" s="46">
        <f t="shared" si="5"/>
        <v>21</v>
      </c>
      <c r="U39" s="15">
        <f t="shared" si="6"/>
        <v>0</v>
      </c>
      <c r="V39" s="47">
        <f t="shared" si="7"/>
        <v>0</v>
      </c>
      <c r="W39" s="46">
        <f t="shared" si="8"/>
        <v>0</v>
      </c>
      <c r="X39" s="15">
        <f t="shared" si="9"/>
        <v>0</v>
      </c>
      <c r="Y39" s="47">
        <f t="shared" si="10"/>
        <v>0</v>
      </c>
      <c r="Z39" s="46">
        <f t="shared" si="11"/>
        <v>0</v>
      </c>
      <c r="AA39" s="15">
        <f t="shared" si="12"/>
        <v>0</v>
      </c>
      <c r="AB39" s="47">
        <f t="shared" si="13"/>
        <v>0</v>
      </c>
      <c r="AC39" s="46">
        <f t="shared" si="14"/>
        <v>21</v>
      </c>
      <c r="AD39" s="59">
        <f t="shared" si="15"/>
        <v>21</v>
      </c>
      <c r="AE39" s="4"/>
      <c r="AF39" s="60">
        <f t="shared" si="16"/>
        <v>21</v>
      </c>
      <c r="AG39" s="61">
        <f t="shared" si="17"/>
        <v>0.01458333333</v>
      </c>
      <c r="AH39" s="62">
        <f t="shared" si="18"/>
        <v>1.045138889</v>
      </c>
      <c r="AI39" s="62">
        <f t="shared" si="19"/>
        <v>1.045138889</v>
      </c>
      <c r="AJ39" s="4"/>
      <c r="AK39" s="4"/>
      <c r="AM39" s="4"/>
    </row>
    <row r="40" ht="12.75" customHeight="1">
      <c r="A40" s="51">
        <v>25.0</v>
      </c>
      <c r="B40" s="52" t="s">
        <v>96</v>
      </c>
      <c r="C40" s="53">
        <f t="shared" si="20"/>
        <v>1.045138889</v>
      </c>
      <c r="D40" s="54"/>
      <c r="E40" s="54"/>
      <c r="F40" s="54"/>
      <c r="G40" s="54">
        <v>16.0</v>
      </c>
      <c r="H40" s="54"/>
      <c r="I40" s="54"/>
      <c r="J40" s="54">
        <v>3.0</v>
      </c>
      <c r="K40" s="54"/>
      <c r="L40" s="54"/>
      <c r="M40" s="55">
        <f t="shared" si="1"/>
        <v>19</v>
      </c>
      <c r="N40" s="56" t="str">
        <f t="shared" si="21"/>
        <v/>
      </c>
      <c r="O40" s="57" t="s">
        <v>97</v>
      </c>
      <c r="P40" s="58">
        <f t="shared" si="3"/>
        <v>1.065972222</v>
      </c>
      <c r="Q40" s="66"/>
      <c r="R40" s="58">
        <f t="shared" si="4"/>
        <v>1.065972222</v>
      </c>
      <c r="S40" s="4"/>
      <c r="T40" s="46">
        <f t="shared" si="5"/>
        <v>0</v>
      </c>
      <c r="U40" s="15">
        <f t="shared" si="6"/>
        <v>0</v>
      </c>
      <c r="V40" s="47">
        <f t="shared" si="7"/>
        <v>0</v>
      </c>
      <c r="W40" s="46">
        <f t="shared" si="8"/>
        <v>24</v>
      </c>
      <c r="X40" s="15">
        <f t="shared" si="9"/>
        <v>0</v>
      </c>
      <c r="Y40" s="47">
        <f t="shared" si="10"/>
        <v>0</v>
      </c>
      <c r="Z40" s="46">
        <f t="shared" si="11"/>
        <v>6</v>
      </c>
      <c r="AA40" s="15">
        <f t="shared" si="12"/>
        <v>0</v>
      </c>
      <c r="AB40" s="47">
        <f t="shared" si="13"/>
        <v>0</v>
      </c>
      <c r="AC40" s="46">
        <f t="shared" si="14"/>
        <v>30</v>
      </c>
      <c r="AD40" s="59">
        <f t="shared" si="15"/>
        <v>30</v>
      </c>
      <c r="AE40" s="4"/>
      <c r="AF40" s="60">
        <f t="shared" si="16"/>
        <v>30</v>
      </c>
      <c r="AG40" s="61">
        <f t="shared" si="17"/>
        <v>0.02083333333</v>
      </c>
      <c r="AH40" s="62">
        <f t="shared" si="18"/>
        <v>1.065972222</v>
      </c>
      <c r="AI40" s="62">
        <f t="shared" si="19"/>
        <v>1.065972222</v>
      </c>
      <c r="AJ40" s="4"/>
      <c r="AK40" s="4"/>
      <c r="AM40" s="4"/>
    </row>
    <row r="41" ht="12.75" customHeight="1">
      <c r="A41" s="25">
        <v>26.0</v>
      </c>
      <c r="B41" s="52" t="s">
        <v>98</v>
      </c>
      <c r="C41" s="53">
        <f t="shared" si="20"/>
        <v>1.065972222</v>
      </c>
      <c r="D41" s="54"/>
      <c r="E41" s="54"/>
      <c r="F41" s="54"/>
      <c r="G41" s="54">
        <v>10.0</v>
      </c>
      <c r="H41" s="54"/>
      <c r="I41" s="54"/>
      <c r="J41" s="54"/>
      <c r="K41" s="54"/>
      <c r="L41" s="54"/>
      <c r="M41" s="55">
        <f t="shared" si="1"/>
        <v>10</v>
      </c>
      <c r="N41" s="56" t="str">
        <f t="shared" si="21"/>
        <v/>
      </c>
      <c r="O41" s="57" t="s">
        <v>99</v>
      </c>
      <c r="P41" s="58">
        <f t="shared" si="3"/>
        <v>1.076388889</v>
      </c>
      <c r="Q41" s="53"/>
      <c r="R41" s="58">
        <f t="shared" si="4"/>
        <v>1.076388889</v>
      </c>
      <c r="S41" s="4"/>
      <c r="T41" s="46">
        <f t="shared" si="5"/>
        <v>0</v>
      </c>
      <c r="U41" s="15">
        <f t="shared" si="6"/>
        <v>0</v>
      </c>
      <c r="V41" s="47">
        <f t="shared" si="7"/>
        <v>0</v>
      </c>
      <c r="W41" s="46">
        <f t="shared" si="8"/>
        <v>15</v>
      </c>
      <c r="X41" s="15">
        <f t="shared" si="9"/>
        <v>0</v>
      </c>
      <c r="Y41" s="47">
        <f t="shared" si="10"/>
        <v>0</v>
      </c>
      <c r="Z41" s="46">
        <f t="shared" si="11"/>
        <v>0</v>
      </c>
      <c r="AA41" s="15">
        <f t="shared" si="12"/>
        <v>0</v>
      </c>
      <c r="AB41" s="47">
        <f t="shared" si="13"/>
        <v>0</v>
      </c>
      <c r="AC41" s="46">
        <f t="shared" si="14"/>
        <v>15</v>
      </c>
      <c r="AD41" s="59">
        <f t="shared" si="15"/>
        <v>15</v>
      </c>
      <c r="AE41" s="4"/>
      <c r="AF41" s="60">
        <f t="shared" si="16"/>
        <v>15</v>
      </c>
      <c r="AG41" s="61">
        <f t="shared" si="17"/>
        <v>0.01041666667</v>
      </c>
      <c r="AH41" s="62">
        <f t="shared" si="18"/>
        <v>1.076388889</v>
      </c>
      <c r="AI41" s="62">
        <f t="shared" si="19"/>
        <v>1.076388889</v>
      </c>
      <c r="AJ41" s="4"/>
      <c r="AK41" s="4"/>
      <c r="AM41" s="4"/>
    </row>
    <row r="42" ht="12.75" customHeight="1">
      <c r="A42" s="51">
        <v>27.0</v>
      </c>
      <c r="B42" s="52" t="s">
        <v>100</v>
      </c>
      <c r="C42" s="53">
        <f t="shared" si="20"/>
        <v>1.076388889</v>
      </c>
      <c r="D42" s="54"/>
      <c r="E42" s="54"/>
      <c r="F42" s="54"/>
      <c r="G42" s="54"/>
      <c r="H42" s="54">
        <v>25.0</v>
      </c>
      <c r="I42" s="54"/>
      <c r="J42" s="54"/>
      <c r="K42" s="54"/>
      <c r="L42" s="54"/>
      <c r="M42" s="55">
        <f t="shared" si="1"/>
        <v>25</v>
      </c>
      <c r="N42" s="56" t="str">
        <f t="shared" si="21"/>
        <v/>
      </c>
      <c r="O42" s="57" t="s">
        <v>101</v>
      </c>
      <c r="P42" s="58">
        <f t="shared" si="3"/>
        <v>1.09375</v>
      </c>
      <c r="Q42" s="66"/>
      <c r="R42" s="58">
        <f t="shared" si="4"/>
        <v>1.09375</v>
      </c>
      <c r="S42" s="4"/>
      <c r="T42" s="46">
        <f t="shared" si="5"/>
        <v>0</v>
      </c>
      <c r="U42" s="15">
        <f t="shared" si="6"/>
        <v>0</v>
      </c>
      <c r="V42" s="47">
        <f t="shared" si="7"/>
        <v>0</v>
      </c>
      <c r="W42" s="46">
        <f t="shared" si="8"/>
        <v>0</v>
      </c>
      <c r="X42" s="15">
        <f t="shared" si="9"/>
        <v>25</v>
      </c>
      <c r="Y42" s="47">
        <f t="shared" si="10"/>
        <v>0</v>
      </c>
      <c r="Z42" s="46">
        <f t="shared" si="11"/>
        <v>0</v>
      </c>
      <c r="AA42" s="15">
        <f t="shared" si="12"/>
        <v>0</v>
      </c>
      <c r="AB42" s="47">
        <f t="shared" si="13"/>
        <v>0</v>
      </c>
      <c r="AC42" s="46">
        <f t="shared" si="14"/>
        <v>25</v>
      </c>
      <c r="AD42" s="59">
        <f t="shared" si="15"/>
        <v>25</v>
      </c>
      <c r="AE42" s="4"/>
      <c r="AF42" s="60">
        <f t="shared" si="16"/>
        <v>25</v>
      </c>
      <c r="AG42" s="61">
        <f t="shared" si="17"/>
        <v>0.01736111111</v>
      </c>
      <c r="AH42" s="62">
        <f t="shared" si="18"/>
        <v>1.09375</v>
      </c>
      <c r="AI42" s="62">
        <f t="shared" si="19"/>
        <v>1.09375</v>
      </c>
      <c r="AJ42" s="4"/>
      <c r="AK42" s="4"/>
      <c r="AM42" s="4"/>
    </row>
    <row r="43" ht="12.75" customHeight="1">
      <c r="A43" s="25">
        <v>28.0</v>
      </c>
      <c r="B43" s="52" t="s">
        <v>102</v>
      </c>
      <c r="C43" s="53">
        <f t="shared" si="20"/>
        <v>1.09375</v>
      </c>
      <c r="D43" s="54"/>
      <c r="E43" s="67"/>
      <c r="F43" s="67"/>
      <c r="G43" s="54">
        <v>9.0</v>
      </c>
      <c r="H43" s="67"/>
      <c r="I43" s="67"/>
      <c r="J43" s="54"/>
      <c r="K43" s="67"/>
      <c r="L43" s="67"/>
      <c r="M43" s="55">
        <f t="shared" si="1"/>
        <v>9</v>
      </c>
      <c r="N43" s="56" t="str">
        <f t="shared" si="21"/>
        <v/>
      </c>
      <c r="O43" s="57" t="s">
        <v>103</v>
      </c>
      <c r="P43" s="58">
        <f t="shared" si="3"/>
        <v>1.102777778</v>
      </c>
      <c r="Q43" s="66"/>
      <c r="R43" s="58">
        <f t="shared" si="4"/>
        <v>1.102777778</v>
      </c>
      <c r="S43" s="4"/>
      <c r="T43" s="46">
        <f t="shared" si="5"/>
        <v>0</v>
      </c>
      <c r="U43" s="15">
        <f t="shared" si="6"/>
        <v>0</v>
      </c>
      <c r="V43" s="47">
        <f t="shared" si="7"/>
        <v>0</v>
      </c>
      <c r="W43" s="46">
        <f t="shared" si="8"/>
        <v>13.5</v>
      </c>
      <c r="X43" s="15">
        <f t="shared" si="9"/>
        <v>0</v>
      </c>
      <c r="Y43" s="47">
        <f t="shared" si="10"/>
        <v>0</v>
      </c>
      <c r="Z43" s="46">
        <f t="shared" si="11"/>
        <v>0</v>
      </c>
      <c r="AA43" s="15">
        <f t="shared" si="12"/>
        <v>0</v>
      </c>
      <c r="AB43" s="47">
        <f t="shared" si="13"/>
        <v>0</v>
      </c>
      <c r="AC43" s="46">
        <f t="shared" si="14"/>
        <v>13.5</v>
      </c>
      <c r="AD43" s="59">
        <f t="shared" si="15"/>
        <v>13.5</v>
      </c>
      <c r="AE43" s="4"/>
      <c r="AF43" s="60">
        <f t="shared" si="16"/>
        <v>13.5</v>
      </c>
      <c r="AG43" s="61">
        <f t="shared" si="17"/>
        <v>0.009027777778</v>
      </c>
      <c r="AH43" s="62">
        <f t="shared" si="18"/>
        <v>1.102777778</v>
      </c>
      <c r="AI43" s="62">
        <f t="shared" si="19"/>
        <v>1.102777778</v>
      </c>
      <c r="AJ43" s="4"/>
      <c r="AK43" s="4"/>
      <c r="AM43" s="4"/>
    </row>
    <row r="44" ht="12.75" customHeight="1">
      <c r="A44" s="51">
        <v>29.0</v>
      </c>
      <c r="B44" s="52" t="s">
        <v>104</v>
      </c>
      <c r="C44" s="53">
        <f t="shared" si="20"/>
        <v>1.102777778</v>
      </c>
      <c r="D44" s="54"/>
      <c r="E44" s="67"/>
      <c r="F44" s="67"/>
      <c r="G44" s="54">
        <v>17.0</v>
      </c>
      <c r="H44" s="67"/>
      <c r="I44" s="67"/>
      <c r="J44" s="54">
        <v>1.0</v>
      </c>
      <c r="K44" s="67"/>
      <c r="L44" s="67"/>
      <c r="M44" s="55">
        <f t="shared" si="1"/>
        <v>18</v>
      </c>
      <c r="N44" s="56" t="str">
        <f t="shared" si="21"/>
        <v/>
      </c>
      <c r="O44" s="57" t="s">
        <v>105</v>
      </c>
      <c r="P44" s="58">
        <f t="shared" si="3"/>
        <v>1.121527778</v>
      </c>
      <c r="Q44" s="66"/>
      <c r="R44" s="58">
        <f t="shared" si="4"/>
        <v>1.121527778</v>
      </c>
      <c r="S44" s="4"/>
      <c r="T44" s="46">
        <f t="shared" si="5"/>
        <v>0</v>
      </c>
      <c r="U44" s="15">
        <f t="shared" si="6"/>
        <v>0</v>
      </c>
      <c r="V44" s="47">
        <f t="shared" si="7"/>
        <v>0</v>
      </c>
      <c r="W44" s="46">
        <f t="shared" si="8"/>
        <v>25.5</v>
      </c>
      <c r="X44" s="15">
        <f t="shared" si="9"/>
        <v>0</v>
      </c>
      <c r="Y44" s="47">
        <f t="shared" si="10"/>
        <v>0</v>
      </c>
      <c r="Z44" s="46">
        <f t="shared" si="11"/>
        <v>2</v>
      </c>
      <c r="AA44" s="15">
        <f t="shared" si="12"/>
        <v>0</v>
      </c>
      <c r="AB44" s="47">
        <f t="shared" si="13"/>
        <v>0</v>
      </c>
      <c r="AC44" s="46">
        <f t="shared" si="14"/>
        <v>27.5</v>
      </c>
      <c r="AD44" s="59">
        <f t="shared" si="15"/>
        <v>27.5</v>
      </c>
      <c r="AE44" s="4"/>
      <c r="AF44" s="60">
        <f t="shared" si="16"/>
        <v>27.5</v>
      </c>
      <c r="AG44" s="61">
        <f t="shared" si="17"/>
        <v>0.01875</v>
      </c>
      <c r="AH44" s="62">
        <f t="shared" si="18"/>
        <v>1.121527778</v>
      </c>
      <c r="AI44" s="62">
        <f t="shared" si="19"/>
        <v>1.121527778</v>
      </c>
      <c r="AJ44" s="4"/>
      <c r="AK44" s="4"/>
      <c r="AM44" s="4"/>
    </row>
    <row r="45" ht="12.75" customHeight="1">
      <c r="A45" s="25">
        <v>30.0</v>
      </c>
      <c r="B45" s="52" t="s">
        <v>106</v>
      </c>
      <c r="C45" s="53">
        <f t="shared" si="20"/>
        <v>1.121527778</v>
      </c>
      <c r="D45" s="54"/>
      <c r="E45" s="67"/>
      <c r="F45" s="67"/>
      <c r="G45" s="54">
        <v>17.0</v>
      </c>
      <c r="H45" s="67"/>
      <c r="I45" s="67"/>
      <c r="J45" s="54"/>
      <c r="K45" s="67"/>
      <c r="L45" s="67"/>
      <c r="M45" s="55">
        <f t="shared" si="1"/>
        <v>17</v>
      </c>
      <c r="N45" s="56" t="str">
        <f t="shared" si="21"/>
        <v/>
      </c>
      <c r="O45" s="57" t="s">
        <v>107</v>
      </c>
      <c r="P45" s="58">
        <f t="shared" si="3"/>
        <v>1.138888889</v>
      </c>
      <c r="Q45" s="66"/>
      <c r="R45" s="58">
        <f t="shared" si="4"/>
        <v>1.138888889</v>
      </c>
      <c r="S45" s="4"/>
      <c r="T45" s="46">
        <f t="shared" si="5"/>
        <v>0</v>
      </c>
      <c r="U45" s="15">
        <f t="shared" si="6"/>
        <v>0</v>
      </c>
      <c r="V45" s="47">
        <f t="shared" si="7"/>
        <v>0</v>
      </c>
      <c r="W45" s="46">
        <f t="shared" si="8"/>
        <v>25.5</v>
      </c>
      <c r="X45" s="15">
        <f t="shared" si="9"/>
        <v>0</v>
      </c>
      <c r="Y45" s="47">
        <f t="shared" si="10"/>
        <v>0</v>
      </c>
      <c r="Z45" s="46">
        <f t="shared" si="11"/>
        <v>0</v>
      </c>
      <c r="AA45" s="15">
        <f t="shared" si="12"/>
        <v>0</v>
      </c>
      <c r="AB45" s="47">
        <f t="shared" si="13"/>
        <v>0</v>
      </c>
      <c r="AC45" s="46">
        <f t="shared" si="14"/>
        <v>25.5</v>
      </c>
      <c r="AD45" s="59">
        <f t="shared" si="15"/>
        <v>25.5</v>
      </c>
      <c r="AE45" s="4"/>
      <c r="AF45" s="60">
        <f t="shared" si="16"/>
        <v>25.5</v>
      </c>
      <c r="AG45" s="61">
        <f t="shared" si="17"/>
        <v>0.01736111111</v>
      </c>
      <c r="AH45" s="62">
        <f t="shared" si="18"/>
        <v>1.138888889</v>
      </c>
      <c r="AI45" s="62">
        <f t="shared" si="19"/>
        <v>1.138888889</v>
      </c>
      <c r="AJ45" s="4"/>
      <c r="AK45" s="4"/>
      <c r="AM45" s="4"/>
    </row>
    <row r="46" ht="12.75" customHeight="1">
      <c r="A46" s="51">
        <v>31.0</v>
      </c>
      <c r="B46" s="52" t="s">
        <v>108</v>
      </c>
      <c r="C46" s="53">
        <f t="shared" si="20"/>
        <v>1.138888889</v>
      </c>
      <c r="D46" s="54"/>
      <c r="E46" s="67"/>
      <c r="F46" s="67"/>
      <c r="G46" s="54">
        <v>14.0</v>
      </c>
      <c r="H46" s="67"/>
      <c r="I46" s="67"/>
      <c r="J46" s="54">
        <v>1.0</v>
      </c>
      <c r="K46" s="67"/>
      <c r="L46" s="67"/>
      <c r="M46" s="55">
        <f t="shared" si="1"/>
        <v>15</v>
      </c>
      <c r="N46" s="56" t="str">
        <f t="shared" si="21"/>
        <v/>
      </c>
      <c r="O46" s="57" t="s">
        <v>109</v>
      </c>
      <c r="P46" s="58">
        <f t="shared" si="3"/>
        <v>1.154861111</v>
      </c>
      <c r="Q46" s="66"/>
      <c r="R46" s="58">
        <f t="shared" si="4"/>
        <v>1.154861111</v>
      </c>
      <c r="S46" s="4"/>
      <c r="T46" s="46">
        <f t="shared" si="5"/>
        <v>0</v>
      </c>
      <c r="U46" s="15">
        <f t="shared" si="6"/>
        <v>0</v>
      </c>
      <c r="V46" s="47">
        <f t="shared" si="7"/>
        <v>0</v>
      </c>
      <c r="W46" s="46">
        <f t="shared" si="8"/>
        <v>21</v>
      </c>
      <c r="X46" s="15">
        <f t="shared" si="9"/>
        <v>0</v>
      </c>
      <c r="Y46" s="47">
        <f t="shared" si="10"/>
        <v>0</v>
      </c>
      <c r="Z46" s="46">
        <f t="shared" si="11"/>
        <v>2</v>
      </c>
      <c r="AA46" s="15">
        <f t="shared" si="12"/>
        <v>0</v>
      </c>
      <c r="AB46" s="47">
        <f t="shared" si="13"/>
        <v>0</v>
      </c>
      <c r="AC46" s="46">
        <f t="shared" si="14"/>
        <v>23</v>
      </c>
      <c r="AD46" s="59">
        <f t="shared" si="15"/>
        <v>23</v>
      </c>
      <c r="AE46" s="4"/>
      <c r="AF46" s="60">
        <f t="shared" si="16"/>
        <v>23</v>
      </c>
      <c r="AG46" s="61">
        <f t="shared" si="17"/>
        <v>0.01597222222</v>
      </c>
      <c r="AH46" s="62">
        <f t="shared" si="18"/>
        <v>1.154861111</v>
      </c>
      <c r="AI46" s="62">
        <f t="shared" si="19"/>
        <v>1.154861111</v>
      </c>
      <c r="AJ46" s="4"/>
      <c r="AK46" s="4"/>
      <c r="AM46" s="4"/>
    </row>
    <row r="47" ht="12.75" customHeight="1">
      <c r="A47" s="25">
        <v>32.0</v>
      </c>
      <c r="B47" s="15"/>
      <c r="C47" s="56"/>
      <c r="D47" s="15"/>
      <c r="E47" s="15"/>
      <c r="F47" s="15"/>
      <c r="G47" s="15"/>
      <c r="H47" s="15"/>
      <c r="I47" s="15"/>
      <c r="J47" s="15"/>
      <c r="K47" s="15"/>
      <c r="L47" s="15"/>
      <c r="M47" s="15" t="str">
        <f t="shared" si="1"/>
        <v/>
      </c>
      <c r="N47" s="56" t="str">
        <f t="shared" si="21"/>
        <v/>
      </c>
      <c r="O47" s="70"/>
      <c r="P47" s="56" t="str">
        <f t="shared" ref="P47:P58" si="22">IF(O47=O$1,"",J154)</f>
        <v/>
      </c>
      <c r="Q47" s="15"/>
      <c r="R47" s="56" t="str">
        <f t="shared" ref="R47:R58" si="23">IF(O47=O$1,"",N154)</f>
        <v/>
      </c>
      <c r="S47" s="4"/>
      <c r="T47" s="46">
        <f t="shared" si="5"/>
        <v>0</v>
      </c>
      <c r="U47" s="15">
        <f t="shared" si="6"/>
        <v>0</v>
      </c>
      <c r="V47" s="47">
        <f t="shared" si="7"/>
        <v>0</v>
      </c>
      <c r="W47" s="46">
        <f t="shared" si="8"/>
        <v>0</v>
      </c>
      <c r="X47" s="15">
        <f t="shared" si="9"/>
        <v>0</v>
      </c>
      <c r="Y47" s="47">
        <f t="shared" si="10"/>
        <v>0</v>
      </c>
      <c r="Z47" s="46">
        <f t="shared" si="11"/>
        <v>0</v>
      </c>
      <c r="AA47" s="15">
        <f t="shared" si="12"/>
        <v>0</v>
      </c>
      <c r="AB47" s="47">
        <f t="shared" si="13"/>
        <v>0</v>
      </c>
      <c r="AC47" s="46">
        <f t="shared" si="14"/>
        <v>0</v>
      </c>
      <c r="AD47" s="59">
        <f t="shared" si="15"/>
        <v>0</v>
      </c>
      <c r="AE47" s="4"/>
      <c r="AF47" s="60">
        <f t="shared" si="16"/>
        <v>0</v>
      </c>
      <c r="AG47" s="61">
        <f t="shared" si="17"/>
        <v>0</v>
      </c>
      <c r="AH47" s="62">
        <f t="shared" si="18"/>
        <v>0</v>
      </c>
      <c r="AI47" s="62">
        <f t="shared" si="19"/>
        <v>0</v>
      </c>
      <c r="AJ47" s="4"/>
      <c r="AK47" s="4"/>
      <c r="AM47" s="4"/>
    </row>
    <row r="48" ht="12.75" customHeight="1">
      <c r="A48" s="51">
        <v>33.0</v>
      </c>
      <c r="B48" s="15"/>
      <c r="C48" s="56"/>
      <c r="D48" s="15"/>
      <c r="E48" s="15"/>
      <c r="F48" s="15"/>
      <c r="G48" s="15"/>
      <c r="H48" s="15"/>
      <c r="I48" s="15"/>
      <c r="J48" s="15"/>
      <c r="K48" s="15"/>
      <c r="L48" s="15"/>
      <c r="M48" s="15" t="str">
        <f t="shared" si="1"/>
        <v/>
      </c>
      <c r="N48" s="56" t="str">
        <f t="shared" si="21"/>
        <v/>
      </c>
      <c r="O48" s="70"/>
      <c r="P48" s="56" t="str">
        <f t="shared" si="22"/>
        <v/>
      </c>
      <c r="Q48" s="15"/>
      <c r="R48" s="56" t="str">
        <f t="shared" si="23"/>
        <v/>
      </c>
      <c r="S48" s="4"/>
      <c r="T48" s="46">
        <f t="shared" si="5"/>
        <v>0</v>
      </c>
      <c r="U48" s="15">
        <f t="shared" si="6"/>
        <v>0</v>
      </c>
      <c r="V48" s="47">
        <f t="shared" si="7"/>
        <v>0</v>
      </c>
      <c r="W48" s="46">
        <f t="shared" si="8"/>
        <v>0</v>
      </c>
      <c r="X48" s="15">
        <f t="shared" si="9"/>
        <v>0</v>
      </c>
      <c r="Y48" s="47">
        <f t="shared" si="10"/>
        <v>0</v>
      </c>
      <c r="Z48" s="46">
        <f t="shared" si="11"/>
        <v>0</v>
      </c>
      <c r="AA48" s="15">
        <f t="shared" si="12"/>
        <v>0</v>
      </c>
      <c r="AB48" s="47">
        <f t="shared" si="13"/>
        <v>0</v>
      </c>
      <c r="AC48" s="46">
        <f t="shared" si="14"/>
        <v>0</v>
      </c>
      <c r="AD48" s="59">
        <f t="shared" si="15"/>
        <v>0</v>
      </c>
      <c r="AE48" s="4"/>
      <c r="AF48" s="60">
        <f t="shared" si="16"/>
        <v>0</v>
      </c>
      <c r="AG48" s="61">
        <f t="shared" si="17"/>
        <v>0</v>
      </c>
      <c r="AH48" s="62">
        <f t="shared" si="18"/>
        <v>0</v>
      </c>
      <c r="AI48" s="62">
        <f t="shared" si="19"/>
        <v>0</v>
      </c>
      <c r="AJ48" s="4"/>
      <c r="AK48" s="4"/>
      <c r="AM48" s="4"/>
    </row>
    <row r="49" ht="12.75" customHeight="1">
      <c r="A49" s="25">
        <v>34.0</v>
      </c>
      <c r="B49" s="15"/>
      <c r="C49" s="56"/>
      <c r="D49" s="15"/>
      <c r="E49" s="15"/>
      <c r="F49" s="15"/>
      <c r="G49" s="15"/>
      <c r="H49" s="15"/>
      <c r="I49" s="15"/>
      <c r="J49" s="15"/>
      <c r="K49" s="15"/>
      <c r="L49" s="15"/>
      <c r="M49" s="15" t="str">
        <f t="shared" si="1"/>
        <v/>
      </c>
      <c r="N49" s="56" t="str">
        <f t="shared" si="21"/>
        <v/>
      </c>
      <c r="O49" s="70"/>
      <c r="P49" s="56" t="str">
        <f t="shared" si="22"/>
        <v/>
      </c>
      <c r="Q49" s="15"/>
      <c r="R49" s="56" t="str">
        <f t="shared" si="23"/>
        <v/>
      </c>
      <c r="S49" s="4"/>
      <c r="T49" s="46">
        <f t="shared" si="5"/>
        <v>0</v>
      </c>
      <c r="U49" s="15">
        <f t="shared" si="6"/>
        <v>0</v>
      </c>
      <c r="V49" s="47">
        <f t="shared" si="7"/>
        <v>0</v>
      </c>
      <c r="W49" s="46">
        <f t="shared" si="8"/>
        <v>0</v>
      </c>
      <c r="X49" s="15">
        <f t="shared" si="9"/>
        <v>0</v>
      </c>
      <c r="Y49" s="47">
        <f t="shared" si="10"/>
        <v>0</v>
      </c>
      <c r="Z49" s="46">
        <f t="shared" si="11"/>
        <v>0</v>
      </c>
      <c r="AA49" s="15">
        <f t="shared" si="12"/>
        <v>0</v>
      </c>
      <c r="AB49" s="47">
        <f t="shared" si="13"/>
        <v>0</v>
      </c>
      <c r="AC49" s="46">
        <f t="shared" si="14"/>
        <v>0</v>
      </c>
      <c r="AD49" s="59">
        <f t="shared" si="15"/>
        <v>0</v>
      </c>
      <c r="AE49" s="4"/>
      <c r="AF49" s="60">
        <f t="shared" si="16"/>
        <v>0</v>
      </c>
      <c r="AG49" s="61">
        <f t="shared" si="17"/>
        <v>0</v>
      </c>
      <c r="AH49" s="62">
        <f t="shared" si="18"/>
        <v>0</v>
      </c>
      <c r="AI49" s="62">
        <f t="shared" si="19"/>
        <v>0</v>
      </c>
      <c r="AJ49" s="4"/>
      <c r="AK49" s="4"/>
      <c r="AM49" s="4"/>
    </row>
    <row r="50" ht="12.75" customHeight="1">
      <c r="A50" s="51">
        <v>35.0</v>
      </c>
      <c r="B50" s="15"/>
      <c r="C50" s="56"/>
      <c r="D50" s="15"/>
      <c r="E50" s="15"/>
      <c r="F50" s="15"/>
      <c r="G50" s="15"/>
      <c r="H50" s="15"/>
      <c r="I50" s="15"/>
      <c r="J50" s="15"/>
      <c r="K50" s="15"/>
      <c r="L50" s="15"/>
      <c r="M50" s="15" t="str">
        <f t="shared" si="1"/>
        <v/>
      </c>
      <c r="N50" s="56" t="str">
        <f t="shared" si="21"/>
        <v/>
      </c>
      <c r="O50" s="70"/>
      <c r="P50" s="56" t="str">
        <f t="shared" si="22"/>
        <v/>
      </c>
      <c r="Q50" s="15"/>
      <c r="R50" s="56" t="str">
        <f t="shared" si="23"/>
        <v/>
      </c>
      <c r="S50" s="4"/>
      <c r="T50" s="46">
        <f t="shared" si="5"/>
        <v>0</v>
      </c>
      <c r="U50" s="15">
        <f t="shared" si="6"/>
        <v>0</v>
      </c>
      <c r="V50" s="47">
        <f t="shared" si="7"/>
        <v>0</v>
      </c>
      <c r="W50" s="46">
        <f t="shared" si="8"/>
        <v>0</v>
      </c>
      <c r="X50" s="15">
        <f t="shared" si="9"/>
        <v>0</v>
      </c>
      <c r="Y50" s="47">
        <f t="shared" si="10"/>
        <v>0</v>
      </c>
      <c r="Z50" s="46">
        <f t="shared" si="11"/>
        <v>0</v>
      </c>
      <c r="AA50" s="15">
        <f t="shared" si="12"/>
        <v>0</v>
      </c>
      <c r="AB50" s="47">
        <f t="shared" si="13"/>
        <v>0</v>
      </c>
      <c r="AC50" s="46">
        <f t="shared" si="14"/>
        <v>0</v>
      </c>
      <c r="AD50" s="59">
        <f t="shared" si="15"/>
        <v>0</v>
      </c>
      <c r="AE50" s="4"/>
      <c r="AF50" s="60">
        <f t="shared" si="16"/>
        <v>0</v>
      </c>
      <c r="AG50" s="61">
        <f t="shared" si="17"/>
        <v>0</v>
      </c>
      <c r="AH50" s="62">
        <f t="shared" si="18"/>
        <v>0</v>
      </c>
      <c r="AI50" s="62">
        <f t="shared" si="19"/>
        <v>0</v>
      </c>
      <c r="AJ50" s="4"/>
      <c r="AK50" s="4"/>
      <c r="AM50" s="4"/>
    </row>
    <row r="51" ht="12.75" customHeight="1">
      <c r="A51" s="25">
        <v>36.0</v>
      </c>
      <c r="B51" s="15"/>
      <c r="C51" s="56"/>
      <c r="D51" s="15"/>
      <c r="E51" s="15"/>
      <c r="F51" s="15"/>
      <c r="G51" s="15"/>
      <c r="H51" s="15"/>
      <c r="I51" s="15"/>
      <c r="J51" s="15"/>
      <c r="K51" s="15"/>
      <c r="L51" s="15"/>
      <c r="M51" s="15" t="str">
        <f t="shared" si="1"/>
        <v/>
      </c>
      <c r="N51" s="56" t="str">
        <f t="shared" si="21"/>
        <v/>
      </c>
      <c r="O51" s="70"/>
      <c r="P51" s="56" t="str">
        <f t="shared" si="22"/>
        <v/>
      </c>
      <c r="Q51" s="15"/>
      <c r="R51" s="56" t="str">
        <f t="shared" si="23"/>
        <v/>
      </c>
      <c r="S51" s="4"/>
      <c r="T51" s="46">
        <f t="shared" si="5"/>
        <v>0</v>
      </c>
      <c r="U51" s="15">
        <f t="shared" si="6"/>
        <v>0</v>
      </c>
      <c r="V51" s="47">
        <f t="shared" si="7"/>
        <v>0</v>
      </c>
      <c r="W51" s="46">
        <f t="shared" si="8"/>
        <v>0</v>
      </c>
      <c r="X51" s="15">
        <f t="shared" si="9"/>
        <v>0</v>
      </c>
      <c r="Y51" s="47">
        <f t="shared" si="10"/>
        <v>0</v>
      </c>
      <c r="Z51" s="46">
        <f t="shared" si="11"/>
        <v>0</v>
      </c>
      <c r="AA51" s="15">
        <f t="shared" si="12"/>
        <v>0</v>
      </c>
      <c r="AB51" s="47">
        <f t="shared" si="13"/>
        <v>0</v>
      </c>
      <c r="AC51" s="46">
        <f t="shared" si="14"/>
        <v>0</v>
      </c>
      <c r="AD51" s="59">
        <f t="shared" si="15"/>
        <v>0</v>
      </c>
      <c r="AE51" s="4"/>
      <c r="AF51" s="60">
        <f t="shared" si="16"/>
        <v>0</v>
      </c>
      <c r="AG51" s="61">
        <f t="shared" si="17"/>
        <v>0</v>
      </c>
      <c r="AH51" s="62">
        <f t="shared" si="18"/>
        <v>0</v>
      </c>
      <c r="AI51" s="62">
        <f t="shared" si="19"/>
        <v>0</v>
      </c>
      <c r="AJ51" s="4"/>
      <c r="AK51" s="4"/>
      <c r="AM51" s="4"/>
    </row>
    <row r="52" ht="12.75" customHeight="1">
      <c r="A52" s="51">
        <v>37.0</v>
      </c>
      <c r="B52" s="15"/>
      <c r="C52" s="56"/>
      <c r="D52" s="15"/>
      <c r="E52" s="15"/>
      <c r="F52" s="15"/>
      <c r="G52" s="15"/>
      <c r="H52" s="15"/>
      <c r="I52" s="15"/>
      <c r="J52" s="15"/>
      <c r="K52" s="15"/>
      <c r="L52" s="15"/>
      <c r="M52" s="15" t="str">
        <f t="shared" si="1"/>
        <v/>
      </c>
      <c r="N52" s="56" t="str">
        <f t="shared" si="21"/>
        <v/>
      </c>
      <c r="O52" s="70"/>
      <c r="P52" s="56" t="str">
        <f t="shared" si="22"/>
        <v/>
      </c>
      <c r="Q52" s="15"/>
      <c r="R52" s="56" t="str">
        <f t="shared" si="23"/>
        <v/>
      </c>
      <c r="S52" s="4"/>
      <c r="T52" s="46">
        <f t="shared" si="5"/>
        <v>0</v>
      </c>
      <c r="U52" s="15">
        <f t="shared" si="6"/>
        <v>0</v>
      </c>
      <c r="V52" s="47">
        <f t="shared" si="7"/>
        <v>0</v>
      </c>
      <c r="W52" s="46">
        <f t="shared" si="8"/>
        <v>0</v>
      </c>
      <c r="X52" s="15">
        <f t="shared" si="9"/>
        <v>0</v>
      </c>
      <c r="Y52" s="47">
        <f t="shared" si="10"/>
        <v>0</v>
      </c>
      <c r="Z52" s="46">
        <f t="shared" si="11"/>
        <v>0</v>
      </c>
      <c r="AA52" s="15">
        <f t="shared" si="12"/>
        <v>0</v>
      </c>
      <c r="AB52" s="47">
        <f t="shared" si="13"/>
        <v>0</v>
      </c>
      <c r="AC52" s="46">
        <f t="shared" si="14"/>
        <v>0</v>
      </c>
      <c r="AD52" s="59">
        <f t="shared" si="15"/>
        <v>0</v>
      </c>
      <c r="AE52" s="4"/>
      <c r="AF52" s="60">
        <f t="shared" si="16"/>
        <v>0</v>
      </c>
      <c r="AG52" s="61">
        <f t="shared" si="17"/>
        <v>0</v>
      </c>
      <c r="AH52" s="62">
        <f t="shared" si="18"/>
        <v>0</v>
      </c>
      <c r="AI52" s="62">
        <f t="shared" si="19"/>
        <v>0</v>
      </c>
      <c r="AJ52" s="4"/>
      <c r="AK52" s="4"/>
      <c r="AM52" s="4"/>
    </row>
    <row r="53" ht="12.75" customHeight="1">
      <c r="A53" s="25">
        <v>38.0</v>
      </c>
      <c r="B53" s="15"/>
      <c r="C53" s="56"/>
      <c r="D53" s="15"/>
      <c r="E53" s="15"/>
      <c r="F53" s="15"/>
      <c r="G53" s="15"/>
      <c r="H53" s="15"/>
      <c r="I53" s="15"/>
      <c r="J53" s="15"/>
      <c r="K53" s="15"/>
      <c r="L53" s="15"/>
      <c r="M53" s="15" t="str">
        <f t="shared" si="1"/>
        <v/>
      </c>
      <c r="N53" s="56" t="str">
        <f t="shared" si="21"/>
        <v/>
      </c>
      <c r="O53" s="70"/>
      <c r="P53" s="56" t="str">
        <f t="shared" si="22"/>
        <v/>
      </c>
      <c r="Q53" s="15"/>
      <c r="R53" s="56" t="str">
        <f t="shared" si="23"/>
        <v/>
      </c>
      <c r="S53" s="4"/>
      <c r="T53" s="46">
        <f t="shared" si="5"/>
        <v>0</v>
      </c>
      <c r="U53" s="15">
        <f t="shared" si="6"/>
        <v>0</v>
      </c>
      <c r="V53" s="47">
        <f t="shared" si="7"/>
        <v>0</v>
      </c>
      <c r="W53" s="46">
        <f t="shared" si="8"/>
        <v>0</v>
      </c>
      <c r="X53" s="15">
        <f t="shared" si="9"/>
        <v>0</v>
      </c>
      <c r="Y53" s="47">
        <f t="shared" si="10"/>
        <v>0</v>
      </c>
      <c r="Z53" s="46">
        <f t="shared" si="11"/>
        <v>0</v>
      </c>
      <c r="AA53" s="15">
        <f t="shared" si="12"/>
        <v>0</v>
      </c>
      <c r="AB53" s="47">
        <f t="shared" si="13"/>
        <v>0</v>
      </c>
      <c r="AC53" s="46">
        <f t="shared" si="14"/>
        <v>0</v>
      </c>
      <c r="AD53" s="59">
        <f t="shared" si="15"/>
        <v>0</v>
      </c>
      <c r="AE53" s="4"/>
      <c r="AF53" s="60">
        <f t="shared" si="16"/>
        <v>0</v>
      </c>
      <c r="AG53" s="61">
        <f t="shared" si="17"/>
        <v>0</v>
      </c>
      <c r="AH53" s="62">
        <f t="shared" si="18"/>
        <v>0</v>
      </c>
      <c r="AI53" s="62">
        <f t="shared" si="19"/>
        <v>0</v>
      </c>
      <c r="AJ53" s="4"/>
      <c r="AK53" s="4"/>
      <c r="AM53" s="4"/>
    </row>
    <row r="54" ht="12.75" customHeight="1">
      <c r="A54" s="51">
        <v>39.0</v>
      </c>
      <c r="B54" s="15"/>
      <c r="C54" s="56"/>
      <c r="D54" s="15"/>
      <c r="E54" s="15"/>
      <c r="F54" s="15"/>
      <c r="G54" s="15"/>
      <c r="H54" s="15"/>
      <c r="I54" s="15"/>
      <c r="J54" s="15"/>
      <c r="K54" s="15"/>
      <c r="L54" s="15"/>
      <c r="M54" s="15" t="str">
        <f t="shared" si="1"/>
        <v/>
      </c>
      <c r="N54" s="56" t="str">
        <f t="shared" si="21"/>
        <v/>
      </c>
      <c r="O54" s="70"/>
      <c r="P54" s="56" t="str">
        <f t="shared" si="22"/>
        <v/>
      </c>
      <c r="Q54" s="15"/>
      <c r="R54" s="56" t="str">
        <f t="shared" si="23"/>
        <v/>
      </c>
      <c r="S54" s="4"/>
      <c r="T54" s="46">
        <f t="shared" si="5"/>
        <v>0</v>
      </c>
      <c r="U54" s="15">
        <f t="shared" si="6"/>
        <v>0</v>
      </c>
      <c r="V54" s="47">
        <f t="shared" si="7"/>
        <v>0</v>
      </c>
      <c r="W54" s="46">
        <f t="shared" si="8"/>
        <v>0</v>
      </c>
      <c r="X54" s="15">
        <f t="shared" si="9"/>
        <v>0</v>
      </c>
      <c r="Y54" s="47">
        <f t="shared" si="10"/>
        <v>0</v>
      </c>
      <c r="Z54" s="46">
        <f t="shared" si="11"/>
        <v>0</v>
      </c>
      <c r="AA54" s="15">
        <f t="shared" si="12"/>
        <v>0</v>
      </c>
      <c r="AB54" s="47">
        <f t="shared" si="13"/>
        <v>0</v>
      </c>
      <c r="AC54" s="46">
        <f t="shared" si="14"/>
        <v>0</v>
      </c>
      <c r="AD54" s="59">
        <f t="shared" si="15"/>
        <v>0</v>
      </c>
      <c r="AE54" s="4"/>
      <c r="AF54" s="60">
        <f t="shared" si="16"/>
        <v>0</v>
      </c>
      <c r="AG54" s="61">
        <f t="shared" si="17"/>
        <v>0</v>
      </c>
      <c r="AH54" s="62">
        <f t="shared" si="18"/>
        <v>0</v>
      </c>
      <c r="AI54" s="62">
        <f t="shared" si="19"/>
        <v>0</v>
      </c>
      <c r="AJ54" s="4"/>
      <c r="AK54" s="4"/>
      <c r="AM54" s="4"/>
    </row>
    <row r="55" ht="12.75" customHeight="1">
      <c r="A55" s="25">
        <v>40.0</v>
      </c>
      <c r="B55" s="15"/>
      <c r="C55" s="56"/>
      <c r="D55" s="15"/>
      <c r="E55" s="15"/>
      <c r="F55" s="15"/>
      <c r="G55" s="15"/>
      <c r="H55" s="15"/>
      <c r="I55" s="15"/>
      <c r="J55" s="15"/>
      <c r="K55" s="15"/>
      <c r="L55" s="15"/>
      <c r="M55" s="15" t="str">
        <f t="shared" si="1"/>
        <v/>
      </c>
      <c r="N55" s="56" t="str">
        <f t="shared" si="21"/>
        <v/>
      </c>
      <c r="O55" s="70"/>
      <c r="P55" s="56" t="str">
        <f t="shared" si="22"/>
        <v/>
      </c>
      <c r="Q55" s="15"/>
      <c r="R55" s="56" t="str">
        <f t="shared" si="23"/>
        <v/>
      </c>
      <c r="S55" s="4"/>
      <c r="T55" s="46">
        <f t="shared" si="5"/>
        <v>0</v>
      </c>
      <c r="U55" s="15">
        <f t="shared" si="6"/>
        <v>0</v>
      </c>
      <c r="V55" s="47">
        <f t="shared" si="7"/>
        <v>0</v>
      </c>
      <c r="W55" s="46">
        <f t="shared" si="8"/>
        <v>0</v>
      </c>
      <c r="X55" s="15">
        <f t="shared" si="9"/>
        <v>0</v>
      </c>
      <c r="Y55" s="47">
        <f t="shared" si="10"/>
        <v>0</v>
      </c>
      <c r="Z55" s="46">
        <f t="shared" si="11"/>
        <v>0</v>
      </c>
      <c r="AA55" s="15">
        <f t="shared" si="12"/>
        <v>0</v>
      </c>
      <c r="AB55" s="47">
        <f t="shared" si="13"/>
        <v>0</v>
      </c>
      <c r="AC55" s="46">
        <f t="shared" si="14"/>
        <v>0</v>
      </c>
      <c r="AD55" s="59">
        <f t="shared" si="15"/>
        <v>0</v>
      </c>
      <c r="AE55" s="4"/>
      <c r="AF55" s="60">
        <f t="shared" si="16"/>
        <v>0</v>
      </c>
      <c r="AG55" s="61">
        <f t="shared" si="17"/>
        <v>0</v>
      </c>
      <c r="AH55" s="62">
        <f t="shared" si="18"/>
        <v>0</v>
      </c>
      <c r="AI55" s="62">
        <f t="shared" si="19"/>
        <v>0</v>
      </c>
      <c r="AJ55" s="4"/>
      <c r="AK55" s="4"/>
      <c r="AM55" s="4"/>
    </row>
    <row r="56" ht="12.75" customHeight="1">
      <c r="A56" s="51">
        <v>41.0</v>
      </c>
      <c r="B56" s="15"/>
      <c r="C56" s="56"/>
      <c r="D56" s="15"/>
      <c r="E56" s="15"/>
      <c r="F56" s="15"/>
      <c r="G56" s="15"/>
      <c r="H56" s="15"/>
      <c r="I56" s="15"/>
      <c r="J56" s="15"/>
      <c r="K56" s="15"/>
      <c r="L56" s="15"/>
      <c r="M56" s="15" t="str">
        <f t="shared" si="1"/>
        <v/>
      </c>
      <c r="N56" s="56" t="str">
        <f t="shared" si="21"/>
        <v/>
      </c>
      <c r="O56" s="70"/>
      <c r="P56" s="56" t="str">
        <f t="shared" si="22"/>
        <v/>
      </c>
      <c r="Q56" s="15"/>
      <c r="R56" s="56" t="str">
        <f t="shared" si="23"/>
        <v/>
      </c>
      <c r="S56" s="4"/>
      <c r="T56" s="46">
        <f t="shared" si="5"/>
        <v>0</v>
      </c>
      <c r="U56" s="15">
        <f t="shared" si="6"/>
        <v>0</v>
      </c>
      <c r="V56" s="47">
        <f t="shared" si="7"/>
        <v>0</v>
      </c>
      <c r="W56" s="46">
        <f t="shared" si="8"/>
        <v>0</v>
      </c>
      <c r="X56" s="15">
        <f t="shared" si="9"/>
        <v>0</v>
      </c>
      <c r="Y56" s="47">
        <f t="shared" si="10"/>
        <v>0</v>
      </c>
      <c r="Z56" s="46">
        <f t="shared" si="11"/>
        <v>0</v>
      </c>
      <c r="AA56" s="15">
        <f t="shared" si="12"/>
        <v>0</v>
      </c>
      <c r="AB56" s="47">
        <f t="shared" si="13"/>
        <v>0</v>
      </c>
      <c r="AC56" s="46">
        <f t="shared" si="14"/>
        <v>0</v>
      </c>
      <c r="AD56" s="59">
        <f t="shared" si="15"/>
        <v>0</v>
      </c>
      <c r="AE56" s="4"/>
      <c r="AF56" s="60">
        <f t="shared" si="16"/>
        <v>0</v>
      </c>
      <c r="AG56" s="61">
        <f t="shared" si="17"/>
        <v>0</v>
      </c>
      <c r="AH56" s="62">
        <f t="shared" si="18"/>
        <v>0</v>
      </c>
      <c r="AI56" s="62">
        <f t="shared" si="19"/>
        <v>0</v>
      </c>
      <c r="AJ56" s="4"/>
      <c r="AK56" s="4"/>
      <c r="AM56" s="4"/>
    </row>
    <row r="57" ht="12.75" customHeight="1">
      <c r="A57" s="51">
        <v>42.0</v>
      </c>
      <c r="B57" s="15"/>
      <c r="C57" s="56"/>
      <c r="D57" s="15"/>
      <c r="E57" s="15"/>
      <c r="F57" s="15"/>
      <c r="G57" s="15"/>
      <c r="H57" s="15"/>
      <c r="I57" s="15"/>
      <c r="J57" s="15"/>
      <c r="K57" s="15"/>
      <c r="L57" s="15"/>
      <c r="M57" s="15" t="str">
        <f t="shared" si="1"/>
        <v/>
      </c>
      <c r="N57" s="56" t="str">
        <f t="shared" si="21"/>
        <v/>
      </c>
      <c r="O57" s="70"/>
      <c r="P57" s="56" t="str">
        <f t="shared" si="22"/>
        <v/>
      </c>
      <c r="Q57" s="15"/>
      <c r="R57" s="56" t="str">
        <f t="shared" si="23"/>
        <v/>
      </c>
      <c r="S57" s="4"/>
      <c r="T57" s="46">
        <f t="shared" si="5"/>
        <v>0</v>
      </c>
      <c r="U57" s="15">
        <f t="shared" si="6"/>
        <v>0</v>
      </c>
      <c r="V57" s="47">
        <f t="shared" si="7"/>
        <v>0</v>
      </c>
      <c r="W57" s="46">
        <f t="shared" si="8"/>
        <v>0</v>
      </c>
      <c r="X57" s="15">
        <f t="shared" si="9"/>
        <v>0</v>
      </c>
      <c r="Y57" s="47">
        <f t="shared" si="10"/>
        <v>0</v>
      </c>
      <c r="Z57" s="46">
        <f t="shared" si="11"/>
        <v>0</v>
      </c>
      <c r="AA57" s="15">
        <f t="shared" si="12"/>
        <v>0</v>
      </c>
      <c r="AB57" s="47">
        <f t="shared" si="13"/>
        <v>0</v>
      </c>
      <c r="AC57" s="46">
        <f t="shared" si="14"/>
        <v>0</v>
      </c>
      <c r="AD57" s="59">
        <f t="shared" si="15"/>
        <v>0</v>
      </c>
      <c r="AE57" s="4"/>
      <c r="AF57" s="60">
        <f t="shared" si="16"/>
        <v>0</v>
      </c>
      <c r="AG57" s="61">
        <f t="shared" si="17"/>
        <v>0</v>
      </c>
      <c r="AH57" s="62">
        <f t="shared" si="18"/>
        <v>0</v>
      </c>
      <c r="AI57" s="62">
        <f t="shared" si="19"/>
        <v>0</v>
      </c>
      <c r="AJ57" s="4"/>
      <c r="AK57" s="4"/>
      <c r="AM57" s="4"/>
    </row>
    <row r="58" ht="12.75" customHeight="1">
      <c r="A58" s="25"/>
      <c r="B58" s="69"/>
      <c r="C58" s="65"/>
      <c r="D58" s="69"/>
      <c r="E58" s="69"/>
      <c r="F58" s="69"/>
      <c r="G58" s="69"/>
      <c r="H58" s="69"/>
      <c r="I58" s="69"/>
      <c r="J58" s="69"/>
      <c r="K58" s="69"/>
      <c r="L58" s="69"/>
      <c r="M58" s="69" t="str">
        <f>IF(O58=O$1,"",C165)</f>
        <v/>
      </c>
      <c r="N58" s="65" t="str">
        <f t="shared" si="21"/>
        <v/>
      </c>
      <c r="O58" s="71"/>
      <c r="P58" s="65" t="str">
        <f t="shared" si="22"/>
        <v/>
      </c>
      <c r="Q58" s="69"/>
      <c r="R58" s="65" t="str">
        <f t="shared" si="23"/>
        <v/>
      </c>
      <c r="S58" s="72"/>
      <c r="T58" s="46"/>
      <c r="U58" s="15"/>
      <c r="V58" s="47"/>
      <c r="W58" s="46"/>
      <c r="X58" s="15"/>
      <c r="Y58" s="47"/>
      <c r="Z58" s="46"/>
      <c r="AA58" s="15"/>
      <c r="AB58" s="47"/>
      <c r="AC58" s="46"/>
      <c r="AD58" s="73"/>
      <c r="AE58" s="72"/>
      <c r="AF58" s="42"/>
      <c r="AG58" s="42"/>
      <c r="AH58" s="42"/>
      <c r="AI58" s="42"/>
      <c r="AJ58" s="72"/>
      <c r="AK58" s="72"/>
      <c r="AL58" s="72"/>
      <c r="AM58" s="72"/>
      <c r="AN58" s="72"/>
      <c r="AO58" s="72"/>
      <c r="AP58" s="72"/>
      <c r="AQ58" s="72"/>
      <c r="AR58" s="72"/>
    </row>
    <row r="59" ht="13.5" customHeight="1">
      <c r="A59" s="51"/>
      <c r="B59" s="74" t="s">
        <v>110</v>
      </c>
      <c r="C59" s="75"/>
      <c r="D59" s="76">
        <f t="shared" ref="D59:M59" si="24">SUM(D16:D58)</f>
        <v>311</v>
      </c>
      <c r="E59" s="76">
        <f t="shared" si="24"/>
        <v>0</v>
      </c>
      <c r="F59" s="76">
        <f t="shared" si="24"/>
        <v>0</v>
      </c>
      <c r="G59" s="76">
        <f t="shared" si="24"/>
        <v>195</v>
      </c>
      <c r="H59" s="76">
        <f t="shared" si="24"/>
        <v>25</v>
      </c>
      <c r="I59" s="76">
        <f t="shared" si="24"/>
        <v>0</v>
      </c>
      <c r="J59" s="76">
        <f t="shared" si="24"/>
        <v>29</v>
      </c>
      <c r="K59" s="76">
        <f t="shared" si="24"/>
        <v>0</v>
      </c>
      <c r="L59" s="76">
        <f t="shared" si="24"/>
        <v>0</v>
      </c>
      <c r="M59" s="76">
        <f t="shared" si="24"/>
        <v>560</v>
      </c>
      <c r="N59" s="75">
        <f>SUM(N16:N43)</f>
        <v>0.2340277778</v>
      </c>
      <c r="O59" s="76">
        <f>SUM(O16:O58)</f>
        <v>0</v>
      </c>
      <c r="P59" s="75"/>
      <c r="Q59" s="75">
        <f>SUM(Q16:Q43)</f>
        <v>0.01388888889</v>
      </c>
      <c r="R59" s="77"/>
      <c r="S59" s="4"/>
      <c r="T59" s="78">
        <f t="shared" ref="T59:AD59" si="25">SUM(T16:T57)</f>
        <v>311</v>
      </c>
      <c r="U59" s="79">
        <f t="shared" si="25"/>
        <v>0</v>
      </c>
      <c r="V59" s="80">
        <f t="shared" si="25"/>
        <v>0</v>
      </c>
      <c r="W59" s="78">
        <f t="shared" si="25"/>
        <v>292.5</v>
      </c>
      <c r="X59" s="79">
        <f t="shared" si="25"/>
        <v>25</v>
      </c>
      <c r="Y59" s="80">
        <f t="shared" si="25"/>
        <v>0</v>
      </c>
      <c r="Z59" s="78">
        <f t="shared" si="25"/>
        <v>58</v>
      </c>
      <c r="AA59" s="79">
        <f t="shared" si="25"/>
        <v>0</v>
      </c>
      <c r="AB59" s="80">
        <f t="shared" si="25"/>
        <v>0</v>
      </c>
      <c r="AC59" s="78">
        <f t="shared" si="25"/>
        <v>686.5</v>
      </c>
      <c r="AD59" s="81">
        <f t="shared" si="25"/>
        <v>686.5</v>
      </c>
      <c r="AE59" s="4"/>
      <c r="AF59" s="42"/>
      <c r="AG59" s="42"/>
      <c r="AH59" s="42"/>
      <c r="AI59" s="42"/>
      <c r="AJ59" s="4"/>
      <c r="AK59" s="4"/>
      <c r="AM59" s="4"/>
    </row>
    <row r="60" ht="12.75" customHeight="1">
      <c r="A60" s="4"/>
      <c r="B60" s="18"/>
      <c r="C60" s="82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82"/>
      <c r="O60" s="82"/>
      <c r="P60" s="82"/>
      <c r="Q60" s="82"/>
      <c r="R60" s="83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M60" s="4"/>
    </row>
    <row r="61" ht="12.75" customHeight="1">
      <c r="A61" s="4"/>
      <c r="B61" s="6"/>
      <c r="C61" s="6"/>
      <c r="D61" s="6"/>
      <c r="E61" s="6"/>
      <c r="F61" s="6"/>
      <c r="G61" s="6"/>
      <c r="H61" s="6"/>
      <c r="I61" s="6"/>
      <c r="J61" s="18"/>
      <c r="K61" s="18"/>
      <c r="L61" s="18"/>
      <c r="M61" s="6"/>
      <c r="N61" s="82"/>
      <c r="O61" s="82"/>
      <c r="P61" s="82"/>
      <c r="Q61" s="82"/>
      <c r="R61" s="83"/>
      <c r="S61" s="4"/>
      <c r="T61" s="6"/>
      <c r="U61" s="6"/>
      <c r="V61" s="6"/>
      <c r="W61" s="6"/>
      <c r="X61" s="6"/>
      <c r="Y61" s="6"/>
      <c r="Z61" s="6"/>
      <c r="AA61" s="6"/>
      <c r="AB61" s="6"/>
      <c r="AC61" s="6"/>
      <c r="AD61" s="84"/>
      <c r="AE61" s="4"/>
      <c r="AF61" s="4"/>
      <c r="AG61" s="4"/>
      <c r="AH61" s="4"/>
      <c r="AI61" s="4"/>
      <c r="AJ61" s="4"/>
      <c r="AK61" s="4"/>
      <c r="AM61" s="4"/>
    </row>
    <row r="62" ht="12.75" customHeight="1">
      <c r="A62" s="4"/>
      <c r="B62" s="85" t="s">
        <v>111</v>
      </c>
      <c r="C62" s="86"/>
      <c r="D62" s="87"/>
      <c r="E62" s="87"/>
      <c r="F62" s="87"/>
      <c r="G62" s="88">
        <f>N59</f>
        <v>0.2340277778</v>
      </c>
      <c r="H62" s="88"/>
      <c r="I62" s="88"/>
      <c r="J62" s="89"/>
      <c r="K62" s="90"/>
      <c r="L62" s="90"/>
      <c r="M62" s="90"/>
      <c r="N62" s="83"/>
      <c r="O62" s="6"/>
      <c r="P62" s="83"/>
      <c r="Q62" s="6"/>
      <c r="R62" s="83"/>
      <c r="S62" s="4"/>
      <c r="T62" s="6"/>
      <c r="U62" s="6"/>
      <c r="V62" s="6"/>
      <c r="W62" s="6"/>
      <c r="X62" s="6"/>
      <c r="Y62" s="6"/>
      <c r="Z62" s="6"/>
      <c r="AA62" s="6"/>
      <c r="AB62" s="6"/>
      <c r="AC62" s="6"/>
      <c r="AD62" s="84"/>
      <c r="AE62" s="4"/>
      <c r="AF62" s="4"/>
      <c r="AG62" s="4"/>
      <c r="AH62" s="4"/>
      <c r="AI62" s="4"/>
      <c r="AJ62" s="4"/>
      <c r="AK62" s="4"/>
      <c r="AM62" s="4"/>
    </row>
    <row r="63" ht="12.75" customHeight="1">
      <c r="A63" s="4"/>
      <c r="B63" s="91" t="s">
        <v>112</v>
      </c>
      <c r="C63" s="83"/>
      <c r="D63" s="6"/>
      <c r="E63" s="6"/>
      <c r="F63" s="6"/>
      <c r="G63" s="83">
        <f>Q59</f>
        <v>0.01388888889</v>
      </c>
      <c r="H63" s="83"/>
      <c r="I63" s="83"/>
      <c r="J63" s="8"/>
      <c r="K63" s="6"/>
      <c r="L63" s="6"/>
      <c r="M63" s="6"/>
      <c r="N63" s="83"/>
      <c r="O63" s="6"/>
      <c r="P63" s="83"/>
      <c r="Q63" s="6"/>
      <c r="R63" s="83"/>
      <c r="S63" s="4"/>
      <c r="T63" s="6"/>
      <c r="U63" s="6"/>
      <c r="V63" s="6"/>
      <c r="W63" s="6"/>
      <c r="X63" s="6"/>
      <c r="Y63" s="6"/>
      <c r="Z63" s="6"/>
      <c r="AA63" s="6"/>
      <c r="AB63" s="6"/>
      <c r="AC63" s="6"/>
      <c r="AD63" s="84"/>
      <c r="AE63" s="4"/>
      <c r="AF63" s="4"/>
      <c r="AG63" s="4"/>
      <c r="AH63" s="4"/>
      <c r="AI63" s="4"/>
      <c r="AJ63" s="4"/>
      <c r="AK63" s="4"/>
      <c r="AM63" s="4"/>
    </row>
    <row r="64" ht="12.75" customHeight="1">
      <c r="A64" s="4"/>
      <c r="B64" s="91" t="s">
        <v>113</v>
      </c>
      <c r="C64" s="83"/>
      <c r="D64" s="6"/>
      <c r="E64" s="6"/>
      <c r="F64" s="6"/>
      <c r="G64" s="83">
        <f>N59+Q59</f>
        <v>0.2479166667</v>
      </c>
      <c r="H64" s="83"/>
      <c r="I64" s="83"/>
      <c r="J64" s="92"/>
      <c r="K64" s="93"/>
      <c r="L64" s="93"/>
      <c r="M64" s="6"/>
      <c r="N64" s="83"/>
      <c r="O64" s="6"/>
      <c r="P64" s="83"/>
      <c r="Q64" s="6"/>
      <c r="R64" s="83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M64" s="4"/>
    </row>
    <row r="65" ht="12.75" customHeight="1">
      <c r="A65" s="4"/>
      <c r="B65" s="91" t="s">
        <v>114</v>
      </c>
      <c r="C65" s="83"/>
      <c r="D65" s="6"/>
      <c r="E65" s="6"/>
      <c r="F65" s="6"/>
      <c r="G65" s="6">
        <f>M59</f>
        <v>560</v>
      </c>
      <c r="H65" s="6"/>
      <c r="I65" s="6"/>
      <c r="J65" s="8" t="s">
        <v>115</v>
      </c>
      <c r="K65" s="6"/>
      <c r="L65" s="6"/>
      <c r="M65" s="6"/>
      <c r="N65" s="83"/>
      <c r="O65" s="6"/>
      <c r="P65" s="83"/>
      <c r="Q65" s="6"/>
      <c r="R65" s="8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M65" s="4"/>
    </row>
    <row r="66" ht="12.75" customHeight="1">
      <c r="A66" s="4"/>
      <c r="B66" s="91" t="s">
        <v>116</v>
      </c>
      <c r="C66" s="83"/>
      <c r="D66" s="6"/>
      <c r="E66" s="6"/>
      <c r="F66" s="6"/>
      <c r="G66" s="94">
        <f>G65/AD59*60</f>
        <v>48.94391843</v>
      </c>
      <c r="H66" s="94"/>
      <c r="I66" s="94"/>
      <c r="J66" s="8" t="s">
        <v>117</v>
      </c>
      <c r="K66" s="6"/>
      <c r="L66" s="6"/>
      <c r="M66" s="6"/>
      <c r="N66" s="83"/>
      <c r="O66" s="6"/>
      <c r="P66" s="83"/>
      <c r="Q66" s="6"/>
      <c r="R66" s="83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M66" s="4"/>
    </row>
    <row r="67" ht="12.75" customHeight="1">
      <c r="A67" s="4"/>
      <c r="B67" s="95" t="s">
        <v>118</v>
      </c>
      <c r="C67" s="96"/>
      <c r="D67" s="97"/>
      <c r="E67" s="97"/>
      <c r="F67" s="97"/>
      <c r="G67" s="98">
        <f>(AD59/120)-1</f>
        <v>4.720833333</v>
      </c>
      <c r="H67" s="98"/>
      <c r="I67" s="98"/>
      <c r="J67" s="99"/>
      <c r="K67" s="6"/>
      <c r="L67" s="6"/>
      <c r="M67" s="6"/>
      <c r="N67" s="83"/>
      <c r="O67" s="6"/>
      <c r="P67" s="6"/>
      <c r="Q67" s="6"/>
      <c r="R67" s="83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M67" s="4"/>
    </row>
    <row r="68" ht="12.75" customHeight="1">
      <c r="A68" s="4"/>
      <c r="B68" s="6"/>
      <c r="C68" s="83"/>
      <c r="D68" s="6"/>
      <c r="E68" s="6"/>
      <c r="F68" s="6"/>
      <c r="G68" s="84"/>
      <c r="H68" s="84"/>
      <c r="I68" s="84"/>
      <c r="J68" s="6"/>
      <c r="K68" s="6"/>
      <c r="L68" s="6"/>
      <c r="M68" s="6"/>
      <c r="N68" s="83"/>
      <c r="O68" s="6"/>
      <c r="P68" s="6"/>
      <c r="Q68" s="6"/>
      <c r="R68" s="83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M68" s="4"/>
    </row>
    <row r="69" ht="12.75" customHeight="1">
      <c r="A69" s="4"/>
      <c r="B69" s="82" t="s">
        <v>119</v>
      </c>
      <c r="C69" s="6"/>
      <c r="D69" s="6"/>
      <c r="E69" s="6"/>
      <c r="F69" s="6"/>
      <c r="G69" s="84"/>
      <c r="H69" s="84"/>
      <c r="I69" s="84"/>
      <c r="J69" s="6"/>
      <c r="K69" s="6"/>
      <c r="L69" s="6"/>
      <c r="M69" s="6"/>
      <c r="N69" s="83"/>
      <c r="O69" s="6"/>
      <c r="P69" s="6"/>
      <c r="Q69" s="6"/>
      <c r="R69" s="83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M69" s="4"/>
    </row>
    <row r="70" ht="12.75" customHeight="1">
      <c r="A70" s="4"/>
      <c r="B70" s="85"/>
      <c r="C70" s="88"/>
      <c r="D70" s="2"/>
      <c r="E70" s="2"/>
      <c r="F70" s="2"/>
      <c r="G70" s="100"/>
      <c r="H70" s="100"/>
      <c r="I70" s="100"/>
      <c r="J70" s="2"/>
      <c r="K70" s="2"/>
      <c r="L70" s="2"/>
      <c r="M70" s="2"/>
      <c r="N70" s="88"/>
      <c r="O70" s="2"/>
      <c r="P70" s="2"/>
      <c r="Q70" s="2"/>
      <c r="R70" s="101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M70" s="4"/>
    </row>
    <row r="71" ht="12.75" customHeight="1">
      <c r="A71" s="4"/>
      <c r="B71" s="91"/>
      <c r="C71" s="83"/>
      <c r="D71" s="6"/>
      <c r="E71" s="6"/>
      <c r="F71" s="6"/>
      <c r="G71" s="84"/>
      <c r="H71" s="84"/>
      <c r="I71" s="84"/>
      <c r="J71" s="6"/>
      <c r="K71" s="6"/>
      <c r="L71" s="6"/>
      <c r="M71" s="6"/>
      <c r="N71" s="83"/>
      <c r="O71" s="6"/>
      <c r="P71" s="6"/>
      <c r="Q71" s="6"/>
      <c r="R71" s="102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M71" s="4"/>
    </row>
    <row r="72" ht="12.75" customHeight="1">
      <c r="A72" s="4"/>
      <c r="B72" s="91"/>
      <c r="C72" s="83"/>
      <c r="D72" s="6"/>
      <c r="E72" s="6"/>
      <c r="F72" s="6"/>
      <c r="G72" s="84"/>
      <c r="H72" s="84"/>
      <c r="I72" s="84"/>
      <c r="J72" s="6"/>
      <c r="K72" s="6"/>
      <c r="L72" s="6"/>
      <c r="M72" s="6"/>
      <c r="N72" s="83"/>
      <c r="O72" s="6"/>
      <c r="P72" s="6"/>
      <c r="Q72" s="6"/>
      <c r="R72" s="102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M72" s="4"/>
    </row>
    <row r="73" ht="12.75" customHeight="1">
      <c r="A73" s="4"/>
      <c r="B73" s="95"/>
      <c r="C73" s="96"/>
      <c r="D73" s="97"/>
      <c r="E73" s="97"/>
      <c r="F73" s="97"/>
      <c r="G73" s="98"/>
      <c r="H73" s="98"/>
      <c r="I73" s="98"/>
      <c r="J73" s="97"/>
      <c r="K73" s="97"/>
      <c r="L73" s="97"/>
      <c r="M73" s="97"/>
      <c r="N73" s="96"/>
      <c r="O73" s="97"/>
      <c r="P73" s="97"/>
      <c r="Q73" s="97"/>
      <c r="R73" s="103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M73" s="4"/>
    </row>
    <row r="74" ht="12.75" customHeight="1">
      <c r="A74" s="4"/>
      <c r="B74" s="6"/>
      <c r="C74" s="83"/>
      <c r="D74" s="6"/>
      <c r="E74" s="6"/>
      <c r="F74" s="6"/>
      <c r="G74" s="84"/>
      <c r="H74" s="84"/>
      <c r="I74" s="84"/>
      <c r="J74" s="6"/>
      <c r="K74" s="6"/>
      <c r="L74" s="6"/>
      <c r="M74" s="6"/>
      <c r="N74" s="83"/>
      <c r="O74" s="6"/>
      <c r="P74" s="6"/>
      <c r="Q74" s="6"/>
      <c r="R74" s="83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M74" s="4"/>
    </row>
    <row r="75" ht="12.75" customHeight="1">
      <c r="A75" s="4"/>
      <c r="B75" s="104"/>
      <c r="C75" s="83"/>
      <c r="D75" s="6"/>
      <c r="E75" s="6"/>
      <c r="F75" s="6"/>
      <c r="G75" s="84"/>
      <c r="H75" s="84"/>
      <c r="I75" s="84"/>
      <c r="J75" s="6"/>
      <c r="K75" s="6"/>
      <c r="L75" s="6"/>
      <c r="M75" s="6"/>
      <c r="N75" s="83"/>
      <c r="O75" s="6"/>
      <c r="P75" s="6"/>
      <c r="Q75" s="6"/>
      <c r="R75" s="83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M75" s="4"/>
    </row>
    <row r="76" ht="12.75" customHeight="1">
      <c r="A76" s="4"/>
      <c r="B76" s="104">
        <f>NOW()</f>
        <v>42921.5811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83"/>
      <c r="O76" s="6"/>
      <c r="P76" s="6"/>
      <c r="Q76" s="6"/>
      <c r="R76" s="83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M76" s="4"/>
    </row>
    <row r="77" ht="12.75" customHeight="1">
      <c r="A77" s="4"/>
      <c r="B77" s="6"/>
      <c r="C77" s="6"/>
      <c r="D77" s="6"/>
      <c r="E77" s="6"/>
      <c r="F77" s="6"/>
      <c r="G77" s="84"/>
      <c r="H77" s="84"/>
      <c r="I77" s="84"/>
      <c r="J77" s="6"/>
      <c r="K77" s="6"/>
      <c r="L77" s="6"/>
      <c r="M77" s="6"/>
      <c r="N77" s="83"/>
      <c r="O77" s="6"/>
      <c r="P77" s="6"/>
      <c r="Q77" s="6"/>
      <c r="R77" s="83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M77" s="4"/>
    </row>
    <row r="78" ht="12.75" customHeight="1">
      <c r="A78" s="4"/>
      <c r="B78" s="6"/>
      <c r="C78" s="83"/>
      <c r="D78" s="6"/>
      <c r="E78" s="6"/>
      <c r="F78" s="6"/>
      <c r="G78" s="84"/>
      <c r="H78" s="84"/>
      <c r="I78" s="84"/>
      <c r="J78" s="6"/>
      <c r="K78" s="6"/>
      <c r="L78" s="6"/>
      <c r="M78" s="6"/>
      <c r="N78" s="83"/>
      <c r="O78" s="6"/>
      <c r="P78" s="6"/>
      <c r="Q78" s="6"/>
      <c r="R78" s="83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M78" s="4"/>
    </row>
    <row r="79" ht="12.75" customHeight="1">
      <c r="A79" s="4"/>
      <c r="B79" s="105" t="s">
        <v>120</v>
      </c>
      <c r="C79" s="6"/>
      <c r="D79" s="84"/>
      <c r="E79" s="84"/>
      <c r="F79" s="84"/>
      <c r="G79" s="6"/>
      <c r="H79" s="6"/>
      <c r="I79" s="6"/>
      <c r="J79" s="6"/>
      <c r="K79" s="6"/>
      <c r="L79" s="6"/>
      <c r="M79" s="6"/>
      <c r="N79" s="83"/>
      <c r="O79" s="6"/>
      <c r="P79" s="6"/>
      <c r="Q79" s="6"/>
      <c r="R79" s="83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M79" s="4"/>
    </row>
    <row r="80" ht="12.75" customHeight="1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83"/>
      <c r="O80" s="6"/>
      <c r="P80" s="6"/>
      <c r="Q80" s="6"/>
      <c r="R80" s="83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M80" s="4"/>
    </row>
    <row r="81" ht="12.75" customHeight="1">
      <c r="A81" s="4"/>
      <c r="B81" s="6"/>
      <c r="C81" s="83"/>
      <c r="D81" s="6"/>
      <c r="E81" s="6"/>
      <c r="F81" s="6"/>
      <c r="G81" s="84"/>
      <c r="H81" s="84"/>
      <c r="I81" s="84"/>
      <c r="J81" s="6"/>
      <c r="K81" s="6"/>
      <c r="L81" s="6"/>
      <c r="M81" s="6"/>
      <c r="N81" s="83"/>
      <c r="O81" s="6"/>
      <c r="P81" s="6"/>
      <c r="Q81" s="6"/>
      <c r="R81" s="83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M81" s="4"/>
    </row>
    <row r="82" ht="12.75" customHeight="1">
      <c r="A82" s="4"/>
      <c r="B82" s="18"/>
      <c r="C82" s="6"/>
      <c r="D82" s="6"/>
      <c r="E82" s="6"/>
      <c r="F82" s="6"/>
      <c r="G82" s="6"/>
      <c r="H82" s="6"/>
      <c r="I82" s="6"/>
      <c r="J82" s="6"/>
      <c r="K82" s="6"/>
      <c r="L82" s="6"/>
      <c r="M82" s="18"/>
      <c r="N82" s="83"/>
      <c r="O82" s="6"/>
      <c r="P82" s="83"/>
      <c r="Q82" s="6"/>
      <c r="R82" s="83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M82" s="4"/>
    </row>
    <row r="83" ht="12.75" customHeight="1">
      <c r="A83" s="4"/>
      <c r="B83" s="56" t="s">
        <v>2</v>
      </c>
      <c r="C83" s="106" t="str">
        <f>Q6</f>
        <v>03.104-00</v>
      </c>
      <c r="D83" s="6"/>
      <c r="E83" s="6"/>
      <c r="F83" s="6"/>
      <c r="G83" s="6"/>
      <c r="H83" s="6"/>
      <c r="I83" s="6"/>
      <c r="J83" s="6"/>
      <c r="K83" s="6"/>
      <c r="L83" s="6"/>
      <c r="M83" s="18"/>
      <c r="N83" s="83"/>
      <c r="O83" s="6"/>
      <c r="P83" s="6"/>
      <c r="Q83" s="6"/>
      <c r="R83" s="83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M83" s="4"/>
    </row>
    <row r="84" ht="12.75" customHeight="1">
      <c r="A84" s="4"/>
      <c r="B84" s="18"/>
      <c r="C84" s="6"/>
      <c r="D84" s="6"/>
      <c r="E84" s="6"/>
      <c r="F84" s="6"/>
      <c r="G84" s="6"/>
      <c r="H84" s="6"/>
      <c r="I84" s="6"/>
      <c r="J84" s="6"/>
      <c r="K84" s="6"/>
      <c r="L84" s="6"/>
      <c r="M84" s="18"/>
      <c r="N84" s="83"/>
      <c r="O84" s="6"/>
      <c r="P84" s="83"/>
      <c r="Q84" s="6"/>
      <c r="R84" s="83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M84" s="4"/>
    </row>
    <row r="85" ht="15.75" customHeight="1">
      <c r="A85" s="107"/>
      <c r="B85" s="74" t="s">
        <v>121</v>
      </c>
      <c r="C85" s="26" t="s">
        <v>9</v>
      </c>
      <c r="D85" s="27">
        <v>60.0</v>
      </c>
      <c r="E85" s="27">
        <v>80.0</v>
      </c>
      <c r="F85" s="27">
        <v>100.0</v>
      </c>
      <c r="G85" s="29">
        <v>40.0</v>
      </c>
      <c r="H85" s="29">
        <v>60.0</v>
      </c>
      <c r="I85" s="29">
        <v>80.0</v>
      </c>
      <c r="J85" s="30">
        <v>30.0</v>
      </c>
      <c r="K85" s="30">
        <v>40.0</v>
      </c>
      <c r="L85" s="30">
        <v>60.0</v>
      </c>
      <c r="M85" s="14"/>
      <c r="N85" s="76"/>
      <c r="O85" s="76"/>
      <c r="P85" s="76"/>
      <c r="Q85" s="14"/>
      <c r="R85" s="11"/>
      <c r="S85" s="4"/>
      <c r="T85" s="31" t="s">
        <v>122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M85" s="4"/>
    </row>
    <row r="86" ht="13.5" customHeight="1">
      <c r="A86" s="25"/>
      <c r="B86" s="74"/>
      <c r="C86" s="76"/>
      <c r="D86" s="108" t="s">
        <v>11</v>
      </c>
      <c r="E86" s="37"/>
      <c r="F86" s="109"/>
      <c r="G86" s="110" t="s">
        <v>12</v>
      </c>
      <c r="H86" s="37"/>
      <c r="I86" s="38"/>
      <c r="J86" s="111" t="s">
        <v>13</v>
      </c>
      <c r="K86" s="37"/>
      <c r="L86" s="38"/>
      <c r="M86" s="14"/>
      <c r="N86" s="76"/>
      <c r="O86" s="76"/>
      <c r="P86" s="76"/>
      <c r="Q86" s="14"/>
      <c r="R86" s="11"/>
      <c r="S86" s="4"/>
      <c r="T86" s="35" t="s">
        <v>14</v>
      </c>
      <c r="U86" s="6"/>
      <c r="V86" s="6"/>
      <c r="W86" s="6"/>
      <c r="X86" s="6"/>
      <c r="Y86" s="6"/>
      <c r="Z86" s="6"/>
      <c r="AA86" s="6"/>
      <c r="AB86" s="6"/>
      <c r="AC86" s="6"/>
      <c r="AD86" s="6"/>
      <c r="AE86" s="4"/>
      <c r="AF86" s="31" t="s">
        <v>15</v>
      </c>
      <c r="AG86" s="4"/>
      <c r="AH86" s="4"/>
      <c r="AI86" s="4"/>
      <c r="AJ86" s="4"/>
      <c r="AK86" s="4"/>
      <c r="AM86" s="4"/>
    </row>
    <row r="87" ht="12.75" customHeight="1">
      <c r="A87" s="25"/>
      <c r="B87" s="26" t="s">
        <v>16</v>
      </c>
      <c r="C87" s="26" t="s">
        <v>17</v>
      </c>
      <c r="D87" s="112" t="s">
        <v>18</v>
      </c>
      <c r="E87" s="22"/>
      <c r="F87" s="23"/>
      <c r="G87" s="113" t="s">
        <v>18</v>
      </c>
      <c r="H87" s="22"/>
      <c r="I87" s="114"/>
      <c r="J87" s="115" t="s">
        <v>18</v>
      </c>
      <c r="K87" s="22"/>
      <c r="L87" s="114"/>
      <c r="M87" s="26" t="s">
        <v>19</v>
      </c>
      <c r="N87" s="26" t="s">
        <v>21</v>
      </c>
      <c r="O87" s="26" t="s">
        <v>16</v>
      </c>
      <c r="P87" s="26" t="s">
        <v>17</v>
      </c>
      <c r="Q87" s="26" t="s">
        <v>21</v>
      </c>
      <c r="R87" s="26" t="s">
        <v>17</v>
      </c>
      <c r="S87" s="4"/>
      <c r="T87" s="36" t="s">
        <v>22</v>
      </c>
      <c r="U87" s="37"/>
      <c r="V87" s="38"/>
      <c r="W87" s="36" t="s">
        <v>23</v>
      </c>
      <c r="X87" s="37"/>
      <c r="Y87" s="38"/>
      <c r="Z87" s="36" t="s">
        <v>24</v>
      </c>
      <c r="AA87" s="37"/>
      <c r="AB87" s="38"/>
      <c r="AC87" s="39" t="s">
        <v>25</v>
      </c>
      <c r="AD87" s="40"/>
      <c r="AE87" s="4"/>
      <c r="AF87" s="41" t="s">
        <v>26</v>
      </c>
      <c r="AG87" s="42"/>
      <c r="AH87" s="42"/>
      <c r="AI87" s="42"/>
      <c r="AJ87" s="4"/>
      <c r="AK87" s="4"/>
      <c r="AM87" s="4"/>
    </row>
    <row r="88" ht="26.25" customHeight="1">
      <c r="A88" s="25"/>
      <c r="B88" s="26" t="s">
        <v>27</v>
      </c>
      <c r="C88" s="26" t="s">
        <v>28</v>
      </c>
      <c r="D88" s="116" t="s">
        <v>29</v>
      </c>
      <c r="E88" s="117" t="s">
        <v>30</v>
      </c>
      <c r="F88" s="118" t="s">
        <v>31</v>
      </c>
      <c r="G88" s="119" t="s">
        <v>29</v>
      </c>
      <c r="H88" s="120" t="s">
        <v>30</v>
      </c>
      <c r="I88" s="121" t="s">
        <v>31</v>
      </c>
      <c r="J88" s="122" t="s">
        <v>29</v>
      </c>
      <c r="K88" s="123" t="s">
        <v>30</v>
      </c>
      <c r="L88" s="124" t="s">
        <v>31</v>
      </c>
      <c r="M88" s="26" t="s">
        <v>32</v>
      </c>
      <c r="N88" s="26" t="s">
        <v>123</v>
      </c>
      <c r="O88" s="26" t="s">
        <v>34</v>
      </c>
      <c r="P88" s="26" t="s">
        <v>35</v>
      </c>
      <c r="Q88" s="26" t="s">
        <v>36</v>
      </c>
      <c r="R88" s="26" t="s">
        <v>28</v>
      </c>
      <c r="S88" s="4"/>
      <c r="T88" s="46" t="s">
        <v>37</v>
      </c>
      <c r="U88" s="15" t="s">
        <v>38</v>
      </c>
      <c r="V88" s="47" t="s">
        <v>39</v>
      </c>
      <c r="W88" s="46" t="s">
        <v>37</v>
      </c>
      <c r="X88" s="15" t="s">
        <v>38</v>
      </c>
      <c r="Y88" s="47" t="s">
        <v>39</v>
      </c>
      <c r="Z88" s="46" t="s">
        <v>37</v>
      </c>
      <c r="AA88" s="15" t="s">
        <v>38</v>
      </c>
      <c r="AB88" s="47" t="s">
        <v>39</v>
      </c>
      <c r="AC88" s="46" t="s">
        <v>40</v>
      </c>
      <c r="AD88" s="48" t="s">
        <v>41</v>
      </c>
      <c r="AE88" s="4"/>
      <c r="AF88" s="49" t="s">
        <v>42</v>
      </c>
      <c r="AG88" s="49" t="s">
        <v>43</v>
      </c>
      <c r="AH88" s="49" t="s">
        <v>44</v>
      </c>
      <c r="AI88" s="49" t="s">
        <v>45</v>
      </c>
      <c r="AJ88" s="4"/>
      <c r="AK88" s="4"/>
      <c r="AM88" s="4"/>
    </row>
    <row r="89" ht="12.75" customHeight="1">
      <c r="A89" s="51"/>
      <c r="B89" s="125"/>
      <c r="C89" s="65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5" t="str">
        <f t="shared" ref="O89:O130" si="27">B90</f>
        <v/>
      </c>
      <c r="P89" s="65">
        <f t="shared" ref="P89:P131" si="28">C89+N89</f>
        <v>0</v>
      </c>
      <c r="Q89" s="65" t="str">
        <f>IF(Q57=O$1,"0",Q57)</f>
        <v>0</v>
      </c>
      <c r="R89" s="65">
        <f t="shared" ref="R89:R131" si="29">P89+Q89</f>
        <v>0</v>
      </c>
      <c r="S89" s="72"/>
      <c r="T89" s="46">
        <f t="shared" ref="T89:T131" si="30">(D89/$D$85)*60</f>
        <v>0</v>
      </c>
      <c r="U89" s="15">
        <f t="shared" ref="U89:U131" si="31">(E89/$E$85)*60</f>
        <v>0</v>
      </c>
      <c r="V89" s="47">
        <f t="shared" ref="V89:V131" si="32">(F89/F$85)*60</f>
        <v>0</v>
      </c>
      <c r="W89" s="46">
        <f t="shared" ref="W89:W131" si="33">(G89/$G$85)*60</f>
        <v>0</v>
      </c>
      <c r="X89" s="15">
        <f t="shared" ref="X89:X131" si="34">(H89/$H$85)*60</f>
        <v>0</v>
      </c>
      <c r="Y89" s="47">
        <f t="shared" ref="Y89:Y131" si="35">(I89/$I$85)*60</f>
        <v>0</v>
      </c>
      <c r="Z89" s="46">
        <f t="shared" ref="Z89:Z131" si="36">(J89/$J$85)*60</f>
        <v>0</v>
      </c>
      <c r="AA89" s="15">
        <f t="shared" ref="AA89:AA131" si="37">(K89/$K$85)*60</f>
        <v>0</v>
      </c>
      <c r="AB89" s="47">
        <f t="shared" ref="AB89:AB131" si="38">(L89/$L$85)*60</f>
        <v>0</v>
      </c>
      <c r="AC89" s="46">
        <f t="shared" ref="AC89:AC131" si="39">SUM(T89:AB89)</f>
        <v>0</v>
      </c>
      <c r="AD89" s="59">
        <f t="shared" ref="AD89:AD131" si="40">AC89</f>
        <v>0</v>
      </c>
      <c r="AE89" s="4"/>
      <c r="AF89" s="60">
        <f t="shared" ref="AF89:AF131" si="41">+AD89</f>
        <v>0</v>
      </c>
      <c r="AG89" s="61">
        <f t="shared" ref="AG89:AG131" si="42">TIME(0,AF89,0)</f>
        <v>0</v>
      </c>
      <c r="AH89" s="62">
        <f t="shared" ref="AH89:AH131" si="43">C89+AG89</f>
        <v>0</v>
      </c>
      <c r="AI89" s="62">
        <f t="shared" ref="AI89:AI131" si="44">AH89+Q89</f>
        <v>0</v>
      </c>
      <c r="AJ89" s="72"/>
      <c r="AK89" s="72"/>
      <c r="AL89" s="72"/>
      <c r="AM89" s="72"/>
      <c r="AN89" s="72"/>
      <c r="AO89" s="72"/>
      <c r="AP89" s="72"/>
      <c r="AQ89" s="72"/>
      <c r="AR89" s="72"/>
    </row>
    <row r="90" ht="12.75" customHeight="1">
      <c r="A90" s="25">
        <v>42.0</v>
      </c>
      <c r="B90" s="125" t="str">
        <f>O57</f>
        <v/>
      </c>
      <c r="C90" s="65" t="str">
        <f>IF(O57=O$1,"0",R89)</f>
        <v>0</v>
      </c>
      <c r="D90" s="127" t="str">
        <f t="shared" ref="D90:L90" si="26">D57</f>
        <v/>
      </c>
      <c r="E90" s="127" t="str">
        <f t="shared" si="26"/>
        <v/>
      </c>
      <c r="F90" s="127" t="str">
        <f t="shared" si="26"/>
        <v/>
      </c>
      <c r="G90" s="127" t="str">
        <f t="shared" si="26"/>
        <v/>
      </c>
      <c r="H90" s="127" t="str">
        <f t="shared" si="26"/>
        <v/>
      </c>
      <c r="I90" s="127" t="str">
        <f t="shared" si="26"/>
        <v/>
      </c>
      <c r="J90" s="127" t="str">
        <f t="shared" si="26"/>
        <v/>
      </c>
      <c r="K90" s="127" t="str">
        <f t="shared" si="26"/>
        <v/>
      </c>
      <c r="L90" s="127" t="str">
        <f t="shared" si="26"/>
        <v/>
      </c>
      <c r="M90" s="128">
        <f t="shared" ref="M90:M131" si="46">SUM(D90:L90)</f>
        <v>0</v>
      </c>
      <c r="N90" s="56">
        <f t="shared" ref="N90:N131" si="47">AG90</f>
        <v>0</v>
      </c>
      <c r="O90" s="125" t="str">
        <f t="shared" si="27"/>
        <v/>
      </c>
      <c r="P90" s="65">
        <f t="shared" si="28"/>
        <v>0</v>
      </c>
      <c r="Q90" s="65" t="str">
        <f>IF(Q56=O$1,"0",Q56)</f>
        <v>0</v>
      </c>
      <c r="R90" s="65">
        <f t="shared" si="29"/>
        <v>0</v>
      </c>
      <c r="S90" s="4"/>
      <c r="T90" s="46">
        <f t="shared" si="30"/>
        <v>0</v>
      </c>
      <c r="U90" s="15">
        <f t="shared" si="31"/>
        <v>0</v>
      </c>
      <c r="V90" s="47">
        <f t="shared" si="32"/>
        <v>0</v>
      </c>
      <c r="W90" s="46">
        <f t="shared" si="33"/>
        <v>0</v>
      </c>
      <c r="X90" s="15">
        <f t="shared" si="34"/>
        <v>0</v>
      </c>
      <c r="Y90" s="47">
        <f t="shared" si="35"/>
        <v>0</v>
      </c>
      <c r="Z90" s="46">
        <f t="shared" si="36"/>
        <v>0</v>
      </c>
      <c r="AA90" s="15">
        <f t="shared" si="37"/>
        <v>0</v>
      </c>
      <c r="AB90" s="47">
        <f t="shared" si="38"/>
        <v>0</v>
      </c>
      <c r="AC90" s="46">
        <f t="shared" si="39"/>
        <v>0</v>
      </c>
      <c r="AD90" s="59">
        <f t="shared" si="40"/>
        <v>0</v>
      </c>
      <c r="AE90" s="4"/>
      <c r="AF90" s="60">
        <f t="shared" si="41"/>
        <v>0</v>
      </c>
      <c r="AG90" s="61">
        <f t="shared" si="42"/>
        <v>0</v>
      </c>
      <c r="AH90" s="62">
        <f t="shared" si="43"/>
        <v>0</v>
      </c>
      <c r="AI90" s="62">
        <f t="shared" si="44"/>
        <v>0</v>
      </c>
      <c r="AJ90" s="4"/>
      <c r="AK90" s="4"/>
      <c r="AM90" s="4"/>
    </row>
    <row r="91" ht="12.75" customHeight="1">
      <c r="A91" s="51">
        <v>41.0</v>
      </c>
      <c r="B91" s="125" t="str">
        <f>O56</f>
        <v/>
      </c>
      <c r="C91" s="65" t="str">
        <f>IF(O56=O$1,"0",R90)</f>
        <v>0</v>
      </c>
      <c r="D91" s="127" t="str">
        <f t="shared" ref="D91:L91" si="45">D56</f>
        <v/>
      </c>
      <c r="E91" s="127" t="str">
        <f t="shared" si="45"/>
        <v/>
      </c>
      <c r="F91" s="127" t="str">
        <f t="shared" si="45"/>
        <v/>
      </c>
      <c r="G91" s="127" t="str">
        <f t="shared" si="45"/>
        <v/>
      </c>
      <c r="H91" s="127" t="str">
        <f t="shared" si="45"/>
        <v/>
      </c>
      <c r="I91" s="127" t="str">
        <f t="shared" si="45"/>
        <v/>
      </c>
      <c r="J91" s="127" t="str">
        <f t="shared" si="45"/>
        <v/>
      </c>
      <c r="K91" s="127" t="str">
        <f t="shared" si="45"/>
        <v/>
      </c>
      <c r="L91" s="127" t="str">
        <f t="shared" si="45"/>
        <v/>
      </c>
      <c r="M91" s="128">
        <f t="shared" si="46"/>
        <v>0</v>
      </c>
      <c r="N91" s="56">
        <f t="shared" si="47"/>
        <v>0</v>
      </c>
      <c r="O91" s="125" t="str">
        <f t="shared" si="27"/>
        <v/>
      </c>
      <c r="P91" s="65">
        <f t="shared" si="28"/>
        <v>0</v>
      </c>
      <c r="Q91" s="65" t="str">
        <f>IF(Q55=O$1,"0",Q55)</f>
        <v>0</v>
      </c>
      <c r="R91" s="65">
        <f t="shared" si="29"/>
        <v>0</v>
      </c>
      <c r="S91" s="4"/>
      <c r="T91" s="46">
        <f t="shared" si="30"/>
        <v>0</v>
      </c>
      <c r="U91" s="15">
        <f t="shared" si="31"/>
        <v>0</v>
      </c>
      <c r="V91" s="47">
        <f t="shared" si="32"/>
        <v>0</v>
      </c>
      <c r="W91" s="46">
        <f t="shared" si="33"/>
        <v>0</v>
      </c>
      <c r="X91" s="15">
        <f t="shared" si="34"/>
        <v>0</v>
      </c>
      <c r="Y91" s="47">
        <f t="shared" si="35"/>
        <v>0</v>
      </c>
      <c r="Z91" s="46">
        <f t="shared" si="36"/>
        <v>0</v>
      </c>
      <c r="AA91" s="15">
        <f t="shared" si="37"/>
        <v>0</v>
      </c>
      <c r="AB91" s="47">
        <f t="shared" si="38"/>
        <v>0</v>
      </c>
      <c r="AC91" s="46">
        <f t="shared" si="39"/>
        <v>0</v>
      </c>
      <c r="AD91" s="59">
        <f t="shared" si="40"/>
        <v>0</v>
      </c>
      <c r="AE91" s="4"/>
      <c r="AF91" s="60">
        <f t="shared" si="41"/>
        <v>0</v>
      </c>
      <c r="AG91" s="61">
        <f t="shared" si="42"/>
        <v>0</v>
      </c>
      <c r="AH91" s="62">
        <f t="shared" si="43"/>
        <v>0</v>
      </c>
      <c r="AI91" s="62">
        <f t="shared" si="44"/>
        <v>0</v>
      </c>
      <c r="AJ91" s="4"/>
      <c r="AK91" s="4"/>
      <c r="AM91" s="4"/>
    </row>
    <row r="92" ht="12.75" customHeight="1">
      <c r="A92" s="25">
        <v>40.0</v>
      </c>
      <c r="B92" s="125" t="str">
        <f>O55</f>
        <v/>
      </c>
      <c r="C92" s="65" t="str">
        <f>IF(O55=O$1,"0",R91)</f>
        <v>0</v>
      </c>
      <c r="D92" s="127" t="str">
        <f t="shared" ref="D92:L92" si="48">D55</f>
        <v/>
      </c>
      <c r="E92" s="127" t="str">
        <f t="shared" si="48"/>
        <v/>
      </c>
      <c r="F92" s="127" t="str">
        <f t="shared" si="48"/>
        <v/>
      </c>
      <c r="G92" s="127" t="str">
        <f t="shared" si="48"/>
        <v/>
      </c>
      <c r="H92" s="127" t="str">
        <f t="shared" si="48"/>
        <v/>
      </c>
      <c r="I92" s="127" t="str">
        <f t="shared" si="48"/>
        <v/>
      </c>
      <c r="J92" s="127" t="str">
        <f t="shared" si="48"/>
        <v/>
      </c>
      <c r="K92" s="127" t="str">
        <f t="shared" si="48"/>
        <v/>
      </c>
      <c r="L92" s="127" t="str">
        <f t="shared" si="48"/>
        <v/>
      </c>
      <c r="M92" s="128">
        <f t="shared" si="46"/>
        <v>0</v>
      </c>
      <c r="N92" s="56">
        <f t="shared" si="47"/>
        <v>0</v>
      </c>
      <c r="O92" s="125" t="str">
        <f t="shared" si="27"/>
        <v/>
      </c>
      <c r="P92" s="65">
        <f t="shared" si="28"/>
        <v>0</v>
      </c>
      <c r="Q92" s="65" t="str">
        <f>IF(Q54=O$1,"0",Q54)</f>
        <v>0</v>
      </c>
      <c r="R92" s="65">
        <f t="shared" si="29"/>
        <v>0</v>
      </c>
      <c r="S92" s="4"/>
      <c r="T92" s="46">
        <f t="shared" si="30"/>
        <v>0</v>
      </c>
      <c r="U92" s="15">
        <f t="shared" si="31"/>
        <v>0</v>
      </c>
      <c r="V92" s="47">
        <f t="shared" si="32"/>
        <v>0</v>
      </c>
      <c r="W92" s="46">
        <f t="shared" si="33"/>
        <v>0</v>
      </c>
      <c r="X92" s="15">
        <f t="shared" si="34"/>
        <v>0</v>
      </c>
      <c r="Y92" s="47">
        <f t="shared" si="35"/>
        <v>0</v>
      </c>
      <c r="Z92" s="46">
        <f t="shared" si="36"/>
        <v>0</v>
      </c>
      <c r="AA92" s="15">
        <f t="shared" si="37"/>
        <v>0</v>
      </c>
      <c r="AB92" s="47">
        <f t="shared" si="38"/>
        <v>0</v>
      </c>
      <c r="AC92" s="46">
        <f t="shared" si="39"/>
        <v>0</v>
      </c>
      <c r="AD92" s="59">
        <f t="shared" si="40"/>
        <v>0</v>
      </c>
      <c r="AE92" s="4"/>
      <c r="AF92" s="60">
        <f t="shared" si="41"/>
        <v>0</v>
      </c>
      <c r="AG92" s="61">
        <f t="shared" si="42"/>
        <v>0</v>
      </c>
      <c r="AH92" s="62">
        <f t="shared" si="43"/>
        <v>0</v>
      </c>
      <c r="AI92" s="62">
        <f t="shared" si="44"/>
        <v>0</v>
      </c>
      <c r="AJ92" s="4"/>
      <c r="AK92" s="4"/>
      <c r="AM92" s="4"/>
    </row>
    <row r="93" ht="12.75" customHeight="1">
      <c r="A93" s="51">
        <v>39.0</v>
      </c>
      <c r="B93" s="125" t="str">
        <f>O54</f>
        <v/>
      </c>
      <c r="C93" s="65" t="str">
        <f>IF(O54=O$1,"0",R92)</f>
        <v>0</v>
      </c>
      <c r="D93" s="127" t="str">
        <f t="shared" ref="D93:L93" si="49">D54</f>
        <v/>
      </c>
      <c r="E93" s="127" t="str">
        <f t="shared" si="49"/>
        <v/>
      </c>
      <c r="F93" s="127" t="str">
        <f t="shared" si="49"/>
        <v/>
      </c>
      <c r="G93" s="127" t="str">
        <f t="shared" si="49"/>
        <v/>
      </c>
      <c r="H93" s="127" t="str">
        <f t="shared" si="49"/>
        <v/>
      </c>
      <c r="I93" s="127" t="str">
        <f t="shared" si="49"/>
        <v/>
      </c>
      <c r="J93" s="127" t="str">
        <f t="shared" si="49"/>
        <v/>
      </c>
      <c r="K93" s="127" t="str">
        <f t="shared" si="49"/>
        <v/>
      </c>
      <c r="L93" s="127" t="str">
        <f t="shared" si="49"/>
        <v/>
      </c>
      <c r="M93" s="128">
        <f t="shared" si="46"/>
        <v>0</v>
      </c>
      <c r="N93" s="56">
        <f t="shared" si="47"/>
        <v>0</v>
      </c>
      <c r="O93" s="125" t="str">
        <f t="shared" si="27"/>
        <v/>
      </c>
      <c r="P93" s="65">
        <f t="shared" si="28"/>
        <v>0</v>
      </c>
      <c r="Q93" s="65" t="str">
        <f>IF(Q53=O$1,"0",Q53)</f>
        <v>0</v>
      </c>
      <c r="R93" s="65">
        <f t="shared" si="29"/>
        <v>0</v>
      </c>
      <c r="S93" s="4"/>
      <c r="T93" s="46">
        <f t="shared" si="30"/>
        <v>0</v>
      </c>
      <c r="U93" s="15">
        <f t="shared" si="31"/>
        <v>0</v>
      </c>
      <c r="V93" s="47">
        <f t="shared" si="32"/>
        <v>0</v>
      </c>
      <c r="W93" s="46">
        <f t="shared" si="33"/>
        <v>0</v>
      </c>
      <c r="X93" s="15">
        <f t="shared" si="34"/>
        <v>0</v>
      </c>
      <c r="Y93" s="47">
        <f t="shared" si="35"/>
        <v>0</v>
      </c>
      <c r="Z93" s="46">
        <f t="shared" si="36"/>
        <v>0</v>
      </c>
      <c r="AA93" s="15">
        <f t="shared" si="37"/>
        <v>0</v>
      </c>
      <c r="AB93" s="47">
        <f t="shared" si="38"/>
        <v>0</v>
      </c>
      <c r="AC93" s="46">
        <f t="shared" si="39"/>
        <v>0</v>
      </c>
      <c r="AD93" s="59">
        <f t="shared" si="40"/>
        <v>0</v>
      </c>
      <c r="AE93" s="4"/>
      <c r="AF93" s="60">
        <f t="shared" si="41"/>
        <v>0</v>
      </c>
      <c r="AG93" s="61">
        <f t="shared" si="42"/>
        <v>0</v>
      </c>
      <c r="AH93" s="62">
        <f t="shared" si="43"/>
        <v>0</v>
      </c>
      <c r="AI93" s="62">
        <f t="shared" si="44"/>
        <v>0</v>
      </c>
      <c r="AJ93" s="4"/>
      <c r="AK93" s="4"/>
      <c r="AM93" s="4"/>
    </row>
    <row r="94" ht="12.75" customHeight="1">
      <c r="A94" s="25">
        <v>38.0</v>
      </c>
      <c r="B94" s="125" t="str">
        <f>O53</f>
        <v/>
      </c>
      <c r="C94" s="65" t="str">
        <f>IF(O53=O$1,"0",R93)</f>
        <v>0</v>
      </c>
      <c r="D94" s="127" t="str">
        <f t="shared" ref="D94:L94" si="50">D53</f>
        <v/>
      </c>
      <c r="E94" s="127" t="str">
        <f t="shared" si="50"/>
        <v/>
      </c>
      <c r="F94" s="127" t="str">
        <f t="shared" si="50"/>
        <v/>
      </c>
      <c r="G94" s="127" t="str">
        <f t="shared" si="50"/>
        <v/>
      </c>
      <c r="H94" s="127" t="str">
        <f t="shared" si="50"/>
        <v/>
      </c>
      <c r="I94" s="127" t="str">
        <f t="shared" si="50"/>
        <v/>
      </c>
      <c r="J94" s="127" t="str">
        <f t="shared" si="50"/>
        <v/>
      </c>
      <c r="K94" s="127" t="str">
        <f t="shared" si="50"/>
        <v/>
      </c>
      <c r="L94" s="127" t="str">
        <f t="shared" si="50"/>
        <v/>
      </c>
      <c r="M94" s="128">
        <f t="shared" si="46"/>
        <v>0</v>
      </c>
      <c r="N94" s="56">
        <f t="shared" si="47"/>
        <v>0</v>
      </c>
      <c r="O94" s="125" t="str">
        <f t="shared" si="27"/>
        <v/>
      </c>
      <c r="P94" s="65">
        <f t="shared" si="28"/>
        <v>0</v>
      </c>
      <c r="Q94" s="65" t="str">
        <f>IF(Q52=O$1,"0",Q52)</f>
        <v>0</v>
      </c>
      <c r="R94" s="65">
        <f t="shared" si="29"/>
        <v>0</v>
      </c>
      <c r="S94" s="4"/>
      <c r="T94" s="46">
        <f t="shared" si="30"/>
        <v>0</v>
      </c>
      <c r="U94" s="15">
        <f t="shared" si="31"/>
        <v>0</v>
      </c>
      <c r="V94" s="47">
        <f t="shared" si="32"/>
        <v>0</v>
      </c>
      <c r="W94" s="46">
        <f t="shared" si="33"/>
        <v>0</v>
      </c>
      <c r="X94" s="15">
        <f t="shared" si="34"/>
        <v>0</v>
      </c>
      <c r="Y94" s="47">
        <f t="shared" si="35"/>
        <v>0</v>
      </c>
      <c r="Z94" s="46">
        <f t="shared" si="36"/>
        <v>0</v>
      </c>
      <c r="AA94" s="15">
        <f t="shared" si="37"/>
        <v>0</v>
      </c>
      <c r="AB94" s="47">
        <f t="shared" si="38"/>
        <v>0</v>
      </c>
      <c r="AC94" s="46">
        <f t="shared" si="39"/>
        <v>0</v>
      </c>
      <c r="AD94" s="59">
        <f t="shared" si="40"/>
        <v>0</v>
      </c>
      <c r="AE94" s="4"/>
      <c r="AF94" s="60">
        <f t="shared" si="41"/>
        <v>0</v>
      </c>
      <c r="AG94" s="61">
        <f t="shared" si="42"/>
        <v>0</v>
      </c>
      <c r="AH94" s="62">
        <f t="shared" si="43"/>
        <v>0</v>
      </c>
      <c r="AI94" s="62">
        <f t="shared" si="44"/>
        <v>0</v>
      </c>
      <c r="AJ94" s="4"/>
      <c r="AK94" s="4"/>
      <c r="AM94" s="4"/>
    </row>
    <row r="95" ht="12.75" customHeight="1">
      <c r="A95" s="51">
        <v>37.0</v>
      </c>
      <c r="B95" s="125" t="str">
        <f>O52</f>
        <v/>
      </c>
      <c r="C95" s="65" t="str">
        <f>IF(O52=O$1,"0",R94)</f>
        <v>0</v>
      </c>
      <c r="D95" s="127" t="str">
        <f t="shared" ref="D95:L95" si="51">D52</f>
        <v/>
      </c>
      <c r="E95" s="127" t="str">
        <f t="shared" si="51"/>
        <v/>
      </c>
      <c r="F95" s="127" t="str">
        <f t="shared" si="51"/>
        <v/>
      </c>
      <c r="G95" s="127" t="str">
        <f t="shared" si="51"/>
        <v/>
      </c>
      <c r="H95" s="127" t="str">
        <f t="shared" si="51"/>
        <v/>
      </c>
      <c r="I95" s="127" t="str">
        <f t="shared" si="51"/>
        <v/>
      </c>
      <c r="J95" s="127" t="str">
        <f t="shared" si="51"/>
        <v/>
      </c>
      <c r="K95" s="127" t="str">
        <f t="shared" si="51"/>
        <v/>
      </c>
      <c r="L95" s="127" t="str">
        <f t="shared" si="51"/>
        <v/>
      </c>
      <c r="M95" s="128">
        <f t="shared" si="46"/>
        <v>0</v>
      </c>
      <c r="N95" s="56">
        <f t="shared" si="47"/>
        <v>0</v>
      </c>
      <c r="O95" s="125" t="str">
        <f t="shared" si="27"/>
        <v/>
      </c>
      <c r="P95" s="65">
        <f t="shared" si="28"/>
        <v>0</v>
      </c>
      <c r="Q95" s="65" t="str">
        <f>IF(Q51=O$1,"0",Q51)</f>
        <v>0</v>
      </c>
      <c r="R95" s="65">
        <f t="shared" si="29"/>
        <v>0</v>
      </c>
      <c r="S95" s="4"/>
      <c r="T95" s="46">
        <f t="shared" si="30"/>
        <v>0</v>
      </c>
      <c r="U95" s="15">
        <f t="shared" si="31"/>
        <v>0</v>
      </c>
      <c r="V95" s="47">
        <f t="shared" si="32"/>
        <v>0</v>
      </c>
      <c r="W95" s="46">
        <f t="shared" si="33"/>
        <v>0</v>
      </c>
      <c r="X95" s="15">
        <f t="shared" si="34"/>
        <v>0</v>
      </c>
      <c r="Y95" s="47">
        <f t="shared" si="35"/>
        <v>0</v>
      </c>
      <c r="Z95" s="46">
        <f t="shared" si="36"/>
        <v>0</v>
      </c>
      <c r="AA95" s="15">
        <f t="shared" si="37"/>
        <v>0</v>
      </c>
      <c r="AB95" s="47">
        <f t="shared" si="38"/>
        <v>0</v>
      </c>
      <c r="AC95" s="46">
        <f t="shared" si="39"/>
        <v>0</v>
      </c>
      <c r="AD95" s="59">
        <f t="shared" si="40"/>
        <v>0</v>
      </c>
      <c r="AE95" s="4"/>
      <c r="AF95" s="60">
        <f t="shared" si="41"/>
        <v>0</v>
      </c>
      <c r="AG95" s="61">
        <f t="shared" si="42"/>
        <v>0</v>
      </c>
      <c r="AH95" s="62">
        <f t="shared" si="43"/>
        <v>0</v>
      </c>
      <c r="AI95" s="62">
        <f t="shared" si="44"/>
        <v>0</v>
      </c>
      <c r="AJ95" s="4"/>
      <c r="AK95" s="4"/>
      <c r="AM95" s="4"/>
    </row>
    <row r="96" ht="12.75" customHeight="1">
      <c r="A96" s="25">
        <v>36.0</v>
      </c>
      <c r="B96" s="125" t="str">
        <f>O51</f>
        <v/>
      </c>
      <c r="C96" s="65" t="str">
        <f>IF(O51=O$1,"0",R95)</f>
        <v>0</v>
      </c>
      <c r="D96" s="127" t="str">
        <f t="shared" ref="D96:L96" si="52">D51</f>
        <v/>
      </c>
      <c r="E96" s="127" t="str">
        <f t="shared" si="52"/>
        <v/>
      </c>
      <c r="F96" s="127" t="str">
        <f t="shared" si="52"/>
        <v/>
      </c>
      <c r="G96" s="127" t="str">
        <f t="shared" si="52"/>
        <v/>
      </c>
      <c r="H96" s="127" t="str">
        <f t="shared" si="52"/>
        <v/>
      </c>
      <c r="I96" s="127" t="str">
        <f t="shared" si="52"/>
        <v/>
      </c>
      <c r="J96" s="127" t="str">
        <f t="shared" si="52"/>
        <v/>
      </c>
      <c r="K96" s="127" t="str">
        <f t="shared" si="52"/>
        <v/>
      </c>
      <c r="L96" s="127" t="str">
        <f t="shared" si="52"/>
        <v/>
      </c>
      <c r="M96" s="128">
        <f t="shared" si="46"/>
        <v>0</v>
      </c>
      <c r="N96" s="56">
        <f t="shared" si="47"/>
        <v>0</v>
      </c>
      <c r="O96" s="125" t="str">
        <f t="shared" si="27"/>
        <v/>
      </c>
      <c r="P96" s="65">
        <f t="shared" si="28"/>
        <v>0</v>
      </c>
      <c r="Q96" s="65" t="str">
        <f>IF(Q50=O$1,"0",Q50)</f>
        <v>0</v>
      </c>
      <c r="R96" s="65">
        <f t="shared" si="29"/>
        <v>0</v>
      </c>
      <c r="S96" s="4"/>
      <c r="T96" s="46">
        <f t="shared" si="30"/>
        <v>0</v>
      </c>
      <c r="U96" s="15">
        <f t="shared" si="31"/>
        <v>0</v>
      </c>
      <c r="V96" s="47">
        <f t="shared" si="32"/>
        <v>0</v>
      </c>
      <c r="W96" s="46">
        <f t="shared" si="33"/>
        <v>0</v>
      </c>
      <c r="X96" s="15">
        <f t="shared" si="34"/>
        <v>0</v>
      </c>
      <c r="Y96" s="47">
        <f t="shared" si="35"/>
        <v>0</v>
      </c>
      <c r="Z96" s="46">
        <f t="shared" si="36"/>
        <v>0</v>
      </c>
      <c r="AA96" s="15">
        <f t="shared" si="37"/>
        <v>0</v>
      </c>
      <c r="AB96" s="47">
        <f t="shared" si="38"/>
        <v>0</v>
      </c>
      <c r="AC96" s="46">
        <f t="shared" si="39"/>
        <v>0</v>
      </c>
      <c r="AD96" s="59">
        <f t="shared" si="40"/>
        <v>0</v>
      </c>
      <c r="AE96" s="4"/>
      <c r="AF96" s="60">
        <f t="shared" si="41"/>
        <v>0</v>
      </c>
      <c r="AG96" s="61">
        <f t="shared" si="42"/>
        <v>0</v>
      </c>
      <c r="AH96" s="62">
        <f t="shared" si="43"/>
        <v>0</v>
      </c>
      <c r="AI96" s="62">
        <f t="shared" si="44"/>
        <v>0</v>
      </c>
      <c r="AJ96" s="4"/>
      <c r="AK96" s="4"/>
      <c r="AM96" s="4"/>
    </row>
    <row r="97" ht="12.75" customHeight="1">
      <c r="A97" s="51">
        <v>35.0</v>
      </c>
      <c r="B97" s="125" t="str">
        <f>O50</f>
        <v/>
      </c>
      <c r="C97" s="65" t="str">
        <f>IF(O50=O$1,"0",R96)</f>
        <v>0</v>
      </c>
      <c r="D97" s="127" t="str">
        <f t="shared" ref="D97:L97" si="53">D50</f>
        <v/>
      </c>
      <c r="E97" s="127" t="str">
        <f t="shared" si="53"/>
        <v/>
      </c>
      <c r="F97" s="127" t="str">
        <f t="shared" si="53"/>
        <v/>
      </c>
      <c r="G97" s="127" t="str">
        <f t="shared" si="53"/>
        <v/>
      </c>
      <c r="H97" s="127" t="str">
        <f t="shared" si="53"/>
        <v/>
      </c>
      <c r="I97" s="127" t="str">
        <f t="shared" si="53"/>
        <v/>
      </c>
      <c r="J97" s="127" t="str">
        <f t="shared" si="53"/>
        <v/>
      </c>
      <c r="K97" s="127" t="str">
        <f t="shared" si="53"/>
        <v/>
      </c>
      <c r="L97" s="127" t="str">
        <f t="shared" si="53"/>
        <v/>
      </c>
      <c r="M97" s="128">
        <f t="shared" si="46"/>
        <v>0</v>
      </c>
      <c r="N97" s="56">
        <f t="shared" si="47"/>
        <v>0</v>
      </c>
      <c r="O97" s="125" t="str">
        <f t="shared" si="27"/>
        <v/>
      </c>
      <c r="P97" s="65">
        <f t="shared" si="28"/>
        <v>0</v>
      </c>
      <c r="Q97" s="65" t="str">
        <f>IF(Q49=O$1,"0",Q49)</f>
        <v>0</v>
      </c>
      <c r="R97" s="65">
        <f t="shared" si="29"/>
        <v>0</v>
      </c>
      <c r="S97" s="4"/>
      <c r="T97" s="46">
        <f t="shared" si="30"/>
        <v>0</v>
      </c>
      <c r="U97" s="15">
        <f t="shared" si="31"/>
        <v>0</v>
      </c>
      <c r="V97" s="47">
        <f t="shared" si="32"/>
        <v>0</v>
      </c>
      <c r="W97" s="46">
        <f t="shared" si="33"/>
        <v>0</v>
      </c>
      <c r="X97" s="15">
        <f t="shared" si="34"/>
        <v>0</v>
      </c>
      <c r="Y97" s="47">
        <f t="shared" si="35"/>
        <v>0</v>
      </c>
      <c r="Z97" s="46">
        <f t="shared" si="36"/>
        <v>0</v>
      </c>
      <c r="AA97" s="15">
        <f t="shared" si="37"/>
        <v>0</v>
      </c>
      <c r="AB97" s="47">
        <f t="shared" si="38"/>
        <v>0</v>
      </c>
      <c r="AC97" s="46">
        <f t="shared" si="39"/>
        <v>0</v>
      </c>
      <c r="AD97" s="59">
        <f t="shared" si="40"/>
        <v>0</v>
      </c>
      <c r="AE97" s="4"/>
      <c r="AF97" s="60">
        <f t="shared" si="41"/>
        <v>0</v>
      </c>
      <c r="AG97" s="61">
        <f t="shared" si="42"/>
        <v>0</v>
      </c>
      <c r="AH97" s="62">
        <f t="shared" si="43"/>
        <v>0</v>
      </c>
      <c r="AI97" s="62">
        <f t="shared" si="44"/>
        <v>0</v>
      </c>
      <c r="AJ97" s="4"/>
      <c r="AK97" s="4"/>
      <c r="AM97" s="4"/>
    </row>
    <row r="98" ht="12.75" customHeight="1">
      <c r="A98" s="25">
        <v>34.0</v>
      </c>
      <c r="B98" s="125" t="str">
        <f>O49</f>
        <v/>
      </c>
      <c r="C98" s="65" t="str">
        <f>IF(O49=O$1,"0",R97)</f>
        <v>0</v>
      </c>
      <c r="D98" s="127" t="str">
        <f t="shared" ref="D98:L98" si="54">D49</f>
        <v/>
      </c>
      <c r="E98" s="127" t="str">
        <f t="shared" si="54"/>
        <v/>
      </c>
      <c r="F98" s="127" t="str">
        <f t="shared" si="54"/>
        <v/>
      </c>
      <c r="G98" s="127" t="str">
        <f t="shared" si="54"/>
        <v/>
      </c>
      <c r="H98" s="127" t="str">
        <f t="shared" si="54"/>
        <v/>
      </c>
      <c r="I98" s="127" t="str">
        <f t="shared" si="54"/>
        <v/>
      </c>
      <c r="J98" s="127" t="str">
        <f t="shared" si="54"/>
        <v/>
      </c>
      <c r="K98" s="127" t="str">
        <f t="shared" si="54"/>
        <v/>
      </c>
      <c r="L98" s="127" t="str">
        <f t="shared" si="54"/>
        <v/>
      </c>
      <c r="M98" s="128">
        <f t="shared" si="46"/>
        <v>0</v>
      </c>
      <c r="N98" s="56">
        <f t="shared" si="47"/>
        <v>0</v>
      </c>
      <c r="O98" s="125" t="str">
        <f t="shared" si="27"/>
        <v/>
      </c>
      <c r="P98" s="65">
        <f t="shared" si="28"/>
        <v>0</v>
      </c>
      <c r="Q98" s="65" t="str">
        <f>IF(Q48=O$1,"0",Q48)</f>
        <v>0</v>
      </c>
      <c r="R98" s="65">
        <f t="shared" si="29"/>
        <v>0</v>
      </c>
      <c r="S98" s="4"/>
      <c r="T98" s="46">
        <f t="shared" si="30"/>
        <v>0</v>
      </c>
      <c r="U98" s="15">
        <f t="shared" si="31"/>
        <v>0</v>
      </c>
      <c r="V98" s="47">
        <f t="shared" si="32"/>
        <v>0</v>
      </c>
      <c r="W98" s="46">
        <f t="shared" si="33"/>
        <v>0</v>
      </c>
      <c r="X98" s="15">
        <f t="shared" si="34"/>
        <v>0</v>
      </c>
      <c r="Y98" s="47">
        <f t="shared" si="35"/>
        <v>0</v>
      </c>
      <c r="Z98" s="46">
        <f t="shared" si="36"/>
        <v>0</v>
      </c>
      <c r="AA98" s="15">
        <f t="shared" si="37"/>
        <v>0</v>
      </c>
      <c r="AB98" s="47">
        <f t="shared" si="38"/>
        <v>0</v>
      </c>
      <c r="AC98" s="46">
        <f t="shared" si="39"/>
        <v>0</v>
      </c>
      <c r="AD98" s="59">
        <f t="shared" si="40"/>
        <v>0</v>
      </c>
      <c r="AE98" s="4"/>
      <c r="AF98" s="60">
        <f t="shared" si="41"/>
        <v>0</v>
      </c>
      <c r="AG98" s="61">
        <f t="shared" si="42"/>
        <v>0</v>
      </c>
      <c r="AH98" s="62">
        <f t="shared" si="43"/>
        <v>0</v>
      </c>
      <c r="AI98" s="62">
        <f t="shared" si="44"/>
        <v>0</v>
      </c>
      <c r="AJ98" s="4"/>
      <c r="AK98" s="4"/>
      <c r="AM98" s="4"/>
    </row>
    <row r="99" ht="12.75" customHeight="1">
      <c r="A99" s="51">
        <v>33.0</v>
      </c>
      <c r="B99" s="125" t="str">
        <f>O48</f>
        <v/>
      </c>
      <c r="C99" s="65" t="str">
        <f>IF(O48=O$1,"0",R98)</f>
        <v>0</v>
      </c>
      <c r="D99" s="127" t="str">
        <f t="shared" ref="D99:L99" si="55">D48</f>
        <v/>
      </c>
      <c r="E99" s="127" t="str">
        <f t="shared" si="55"/>
        <v/>
      </c>
      <c r="F99" s="127" t="str">
        <f t="shared" si="55"/>
        <v/>
      </c>
      <c r="G99" s="127" t="str">
        <f t="shared" si="55"/>
        <v/>
      </c>
      <c r="H99" s="127" t="str">
        <f t="shared" si="55"/>
        <v/>
      </c>
      <c r="I99" s="127" t="str">
        <f t="shared" si="55"/>
        <v/>
      </c>
      <c r="J99" s="127" t="str">
        <f t="shared" si="55"/>
        <v/>
      </c>
      <c r="K99" s="127" t="str">
        <f t="shared" si="55"/>
        <v/>
      </c>
      <c r="L99" s="127" t="str">
        <f t="shared" si="55"/>
        <v/>
      </c>
      <c r="M99" s="128">
        <f t="shared" si="46"/>
        <v>0</v>
      </c>
      <c r="N99" s="56">
        <f t="shared" si="47"/>
        <v>0</v>
      </c>
      <c r="O99" s="125" t="str">
        <f t="shared" si="27"/>
        <v/>
      </c>
      <c r="P99" s="65">
        <f t="shared" si="28"/>
        <v>0</v>
      </c>
      <c r="Q99" s="65" t="str">
        <f>IF(Q47=O$1,"0",Q47)</f>
        <v>0</v>
      </c>
      <c r="R99" s="65">
        <f t="shared" si="29"/>
        <v>0</v>
      </c>
      <c r="S99" s="4"/>
      <c r="T99" s="46">
        <f t="shared" si="30"/>
        <v>0</v>
      </c>
      <c r="U99" s="15">
        <f t="shared" si="31"/>
        <v>0</v>
      </c>
      <c r="V99" s="47">
        <f t="shared" si="32"/>
        <v>0</v>
      </c>
      <c r="W99" s="46">
        <f t="shared" si="33"/>
        <v>0</v>
      </c>
      <c r="X99" s="15">
        <f t="shared" si="34"/>
        <v>0</v>
      </c>
      <c r="Y99" s="47">
        <f t="shared" si="35"/>
        <v>0</v>
      </c>
      <c r="Z99" s="46">
        <f t="shared" si="36"/>
        <v>0</v>
      </c>
      <c r="AA99" s="15">
        <f t="shared" si="37"/>
        <v>0</v>
      </c>
      <c r="AB99" s="47">
        <f t="shared" si="38"/>
        <v>0</v>
      </c>
      <c r="AC99" s="46">
        <f t="shared" si="39"/>
        <v>0</v>
      </c>
      <c r="AD99" s="59">
        <f t="shared" si="40"/>
        <v>0</v>
      </c>
      <c r="AE99" s="4"/>
      <c r="AF99" s="60">
        <f t="shared" si="41"/>
        <v>0</v>
      </c>
      <c r="AG99" s="61">
        <f t="shared" si="42"/>
        <v>0</v>
      </c>
      <c r="AH99" s="62">
        <f t="shared" si="43"/>
        <v>0</v>
      </c>
      <c r="AI99" s="62">
        <f t="shared" si="44"/>
        <v>0</v>
      </c>
      <c r="AJ99" s="4"/>
      <c r="AK99" s="4"/>
      <c r="AM99" s="4"/>
    </row>
    <row r="100" ht="12.75" customHeight="1">
      <c r="A100" s="25">
        <v>32.0</v>
      </c>
      <c r="B100" s="125" t="str">
        <f>O47</f>
        <v/>
      </c>
      <c r="C100" s="65" t="str">
        <f>IF(O47=O$1,"0",R99)</f>
        <v>0</v>
      </c>
      <c r="D100" s="127" t="str">
        <f t="shared" ref="D100:L100" si="56">D47</f>
        <v/>
      </c>
      <c r="E100" s="127" t="str">
        <f t="shared" si="56"/>
        <v/>
      </c>
      <c r="F100" s="127" t="str">
        <f t="shared" si="56"/>
        <v/>
      </c>
      <c r="G100" s="127" t="str">
        <f t="shared" si="56"/>
        <v/>
      </c>
      <c r="H100" s="127" t="str">
        <f t="shared" si="56"/>
        <v/>
      </c>
      <c r="I100" s="127" t="str">
        <f t="shared" si="56"/>
        <v/>
      </c>
      <c r="J100" s="127" t="str">
        <f t="shared" si="56"/>
        <v/>
      </c>
      <c r="K100" s="127" t="str">
        <f t="shared" si="56"/>
        <v/>
      </c>
      <c r="L100" s="127" t="str">
        <f t="shared" si="56"/>
        <v/>
      </c>
      <c r="M100" s="128">
        <f t="shared" si="46"/>
        <v>0</v>
      </c>
      <c r="N100" s="56">
        <f t="shared" si="47"/>
        <v>0</v>
      </c>
      <c r="O100" s="125" t="str">
        <f t="shared" si="27"/>
        <v>MATA AZUL</v>
      </c>
      <c r="P100" s="65">
        <f t="shared" si="28"/>
        <v>0</v>
      </c>
      <c r="Q100" s="65" t="str">
        <f>IF(Q46=O$1,"0",Q46)</f>
        <v>0</v>
      </c>
      <c r="R100" s="65">
        <f t="shared" si="29"/>
        <v>0</v>
      </c>
      <c r="S100" s="4"/>
      <c r="T100" s="46">
        <f t="shared" si="30"/>
        <v>0</v>
      </c>
      <c r="U100" s="15">
        <f t="shared" si="31"/>
        <v>0</v>
      </c>
      <c r="V100" s="47">
        <f t="shared" si="32"/>
        <v>0</v>
      </c>
      <c r="W100" s="46">
        <f t="shared" si="33"/>
        <v>0</v>
      </c>
      <c r="X100" s="15">
        <f t="shared" si="34"/>
        <v>0</v>
      </c>
      <c r="Y100" s="47">
        <f t="shared" si="35"/>
        <v>0</v>
      </c>
      <c r="Z100" s="46">
        <f t="shared" si="36"/>
        <v>0</v>
      </c>
      <c r="AA100" s="15">
        <f t="shared" si="37"/>
        <v>0</v>
      </c>
      <c r="AB100" s="47">
        <f t="shared" si="38"/>
        <v>0</v>
      </c>
      <c r="AC100" s="46">
        <f t="shared" si="39"/>
        <v>0</v>
      </c>
      <c r="AD100" s="59">
        <f t="shared" si="40"/>
        <v>0</v>
      </c>
      <c r="AE100" s="4"/>
      <c r="AF100" s="60">
        <f t="shared" si="41"/>
        <v>0</v>
      </c>
      <c r="AG100" s="61">
        <f t="shared" si="42"/>
        <v>0</v>
      </c>
      <c r="AH100" s="62">
        <f t="shared" si="43"/>
        <v>0</v>
      </c>
      <c r="AI100" s="62">
        <f t="shared" si="44"/>
        <v>0</v>
      </c>
      <c r="AJ100" s="4"/>
      <c r="AK100" s="4"/>
      <c r="AM100" s="4"/>
    </row>
    <row r="101" ht="12.75" customHeight="1">
      <c r="A101" s="51">
        <v>31.0</v>
      </c>
      <c r="B101" s="129" t="str">
        <f>O46</f>
        <v>MATA AZUL</v>
      </c>
      <c r="C101" s="53">
        <v>0.4166666666666667</v>
      </c>
      <c r="D101" s="130" t="str">
        <f t="shared" ref="D101:L101" si="57">D46</f>
        <v/>
      </c>
      <c r="E101" s="130" t="str">
        <f t="shared" si="57"/>
        <v/>
      </c>
      <c r="F101" s="130" t="str">
        <f t="shared" si="57"/>
        <v/>
      </c>
      <c r="G101" s="130">
        <f t="shared" si="57"/>
        <v>14</v>
      </c>
      <c r="H101" s="130" t="str">
        <f t="shared" si="57"/>
        <v/>
      </c>
      <c r="I101" s="130" t="str">
        <f t="shared" si="57"/>
        <v/>
      </c>
      <c r="J101" s="130">
        <f t="shared" si="57"/>
        <v>1</v>
      </c>
      <c r="K101" s="130" t="str">
        <f t="shared" si="57"/>
        <v/>
      </c>
      <c r="L101" s="130" t="str">
        <f t="shared" si="57"/>
        <v/>
      </c>
      <c r="M101" s="130">
        <f t="shared" si="46"/>
        <v>15</v>
      </c>
      <c r="N101" s="56">
        <f t="shared" si="47"/>
        <v>0.01597222222</v>
      </c>
      <c r="O101" s="125" t="str">
        <f t="shared" si="27"/>
        <v>PATRONA</v>
      </c>
      <c r="P101" s="58">
        <f t="shared" si="28"/>
        <v>0.4326388889</v>
      </c>
      <c r="Q101" s="53" t="str">
        <f>IF(Q45=O$1,"0",Q45)</f>
        <v>0</v>
      </c>
      <c r="R101" s="58">
        <f t="shared" si="29"/>
        <v>0.4326388889</v>
      </c>
      <c r="S101" s="4"/>
      <c r="T101" s="46">
        <f t="shared" si="30"/>
        <v>0</v>
      </c>
      <c r="U101" s="15">
        <f t="shared" si="31"/>
        <v>0</v>
      </c>
      <c r="V101" s="47">
        <f t="shared" si="32"/>
        <v>0</v>
      </c>
      <c r="W101" s="46">
        <f t="shared" si="33"/>
        <v>21</v>
      </c>
      <c r="X101" s="15">
        <f t="shared" si="34"/>
        <v>0</v>
      </c>
      <c r="Y101" s="47">
        <f t="shared" si="35"/>
        <v>0</v>
      </c>
      <c r="Z101" s="46">
        <f t="shared" si="36"/>
        <v>2</v>
      </c>
      <c r="AA101" s="15">
        <f t="shared" si="37"/>
        <v>0</v>
      </c>
      <c r="AB101" s="47">
        <f t="shared" si="38"/>
        <v>0</v>
      </c>
      <c r="AC101" s="46">
        <f t="shared" si="39"/>
        <v>23</v>
      </c>
      <c r="AD101" s="59">
        <f t="shared" si="40"/>
        <v>23</v>
      </c>
      <c r="AE101" s="4"/>
      <c r="AF101" s="60">
        <f t="shared" si="41"/>
        <v>23</v>
      </c>
      <c r="AG101" s="61">
        <f t="shared" si="42"/>
        <v>0.01597222222</v>
      </c>
      <c r="AH101" s="62">
        <f t="shared" si="43"/>
        <v>0.4326388889</v>
      </c>
      <c r="AI101" s="62">
        <f t="shared" si="44"/>
        <v>0.4326388889</v>
      </c>
      <c r="AJ101" s="4"/>
      <c r="AK101" s="4"/>
      <c r="AM101" s="4"/>
    </row>
    <row r="102" ht="12.75" customHeight="1">
      <c r="A102" s="25">
        <v>30.0</v>
      </c>
      <c r="B102" s="129" t="str">
        <f>O45</f>
        <v>PATRONA</v>
      </c>
      <c r="C102" s="53">
        <f>IF(O45=O$1,"0",R101)</f>
        <v>0.4326388889</v>
      </c>
      <c r="D102" s="130" t="str">
        <f t="shared" ref="D102:L102" si="58">D45</f>
        <v/>
      </c>
      <c r="E102" s="130" t="str">
        <f t="shared" si="58"/>
        <v/>
      </c>
      <c r="F102" s="130" t="str">
        <f t="shared" si="58"/>
        <v/>
      </c>
      <c r="G102" s="130">
        <f t="shared" si="58"/>
        <v>17</v>
      </c>
      <c r="H102" s="130" t="str">
        <f t="shared" si="58"/>
        <v/>
      </c>
      <c r="I102" s="130" t="str">
        <f t="shared" si="58"/>
        <v/>
      </c>
      <c r="J102" s="130" t="str">
        <f t="shared" si="58"/>
        <v/>
      </c>
      <c r="K102" s="130" t="str">
        <f t="shared" si="58"/>
        <v/>
      </c>
      <c r="L102" s="130" t="str">
        <f t="shared" si="58"/>
        <v/>
      </c>
      <c r="M102" s="130">
        <f t="shared" si="46"/>
        <v>17</v>
      </c>
      <c r="N102" s="56">
        <f t="shared" si="47"/>
        <v>0.01736111111</v>
      </c>
      <c r="O102" s="125" t="str">
        <f t="shared" si="27"/>
        <v>MONTIVIDIU DO NORTE</v>
      </c>
      <c r="P102" s="58">
        <f t="shared" si="28"/>
        <v>0.45</v>
      </c>
      <c r="Q102" s="53" t="str">
        <f>IF(Q44=O$1,"0",Q44)</f>
        <v>0</v>
      </c>
      <c r="R102" s="58">
        <f t="shared" si="29"/>
        <v>0.45</v>
      </c>
      <c r="S102" s="4"/>
      <c r="T102" s="46">
        <f t="shared" si="30"/>
        <v>0</v>
      </c>
      <c r="U102" s="15">
        <f t="shared" si="31"/>
        <v>0</v>
      </c>
      <c r="V102" s="47">
        <f t="shared" si="32"/>
        <v>0</v>
      </c>
      <c r="W102" s="46">
        <f t="shared" si="33"/>
        <v>25.5</v>
      </c>
      <c r="X102" s="15">
        <f t="shared" si="34"/>
        <v>0</v>
      </c>
      <c r="Y102" s="47">
        <f t="shared" si="35"/>
        <v>0</v>
      </c>
      <c r="Z102" s="46">
        <f t="shared" si="36"/>
        <v>0</v>
      </c>
      <c r="AA102" s="15">
        <f t="shared" si="37"/>
        <v>0</v>
      </c>
      <c r="AB102" s="47">
        <f t="shared" si="38"/>
        <v>0</v>
      </c>
      <c r="AC102" s="46">
        <f t="shared" si="39"/>
        <v>25.5</v>
      </c>
      <c r="AD102" s="59">
        <f t="shared" si="40"/>
        <v>25.5</v>
      </c>
      <c r="AE102" s="4"/>
      <c r="AF102" s="60">
        <f t="shared" si="41"/>
        <v>25.5</v>
      </c>
      <c r="AG102" s="61">
        <f t="shared" si="42"/>
        <v>0.01736111111</v>
      </c>
      <c r="AH102" s="62">
        <f t="shared" si="43"/>
        <v>0.45</v>
      </c>
      <c r="AI102" s="62">
        <f t="shared" si="44"/>
        <v>0.45</v>
      </c>
      <c r="AJ102" s="4"/>
      <c r="AK102" s="4"/>
      <c r="AM102" s="4"/>
    </row>
    <row r="103" ht="12.75" customHeight="1">
      <c r="A103" s="51">
        <v>29.0</v>
      </c>
      <c r="B103" s="129" t="str">
        <f>O44</f>
        <v>MONTIVIDIU DO NORTE</v>
      </c>
      <c r="C103" s="53">
        <f>IF(O44=O$1,"0",R102)</f>
        <v>0.45</v>
      </c>
      <c r="D103" s="130" t="str">
        <f t="shared" ref="D103:L103" si="59">D44</f>
        <v/>
      </c>
      <c r="E103" s="130" t="str">
        <f t="shared" si="59"/>
        <v/>
      </c>
      <c r="F103" s="130" t="str">
        <f t="shared" si="59"/>
        <v/>
      </c>
      <c r="G103" s="130">
        <f t="shared" si="59"/>
        <v>17</v>
      </c>
      <c r="H103" s="130" t="str">
        <f t="shared" si="59"/>
        <v/>
      </c>
      <c r="I103" s="130" t="str">
        <f t="shared" si="59"/>
        <v/>
      </c>
      <c r="J103" s="130">
        <f t="shared" si="59"/>
        <v>1</v>
      </c>
      <c r="K103" s="130" t="str">
        <f t="shared" si="59"/>
        <v/>
      </c>
      <c r="L103" s="130" t="str">
        <f t="shared" si="59"/>
        <v/>
      </c>
      <c r="M103" s="130">
        <f t="shared" si="46"/>
        <v>18</v>
      </c>
      <c r="N103" s="56">
        <f t="shared" si="47"/>
        <v>0.01875</v>
      </c>
      <c r="O103" s="125" t="str">
        <f t="shared" si="27"/>
        <v>TROMBAS</v>
      </c>
      <c r="P103" s="58">
        <f t="shared" si="28"/>
        <v>0.46875</v>
      </c>
      <c r="Q103" s="53" t="str">
        <f>IF(Q43=O$1,"0",Q43)</f>
        <v>0</v>
      </c>
      <c r="R103" s="58">
        <f t="shared" si="29"/>
        <v>0.46875</v>
      </c>
      <c r="S103" s="4"/>
      <c r="T103" s="46">
        <f t="shared" si="30"/>
        <v>0</v>
      </c>
      <c r="U103" s="15">
        <f t="shared" si="31"/>
        <v>0</v>
      </c>
      <c r="V103" s="47">
        <f t="shared" si="32"/>
        <v>0</v>
      </c>
      <c r="W103" s="46">
        <f t="shared" si="33"/>
        <v>25.5</v>
      </c>
      <c r="X103" s="15">
        <f t="shared" si="34"/>
        <v>0</v>
      </c>
      <c r="Y103" s="47">
        <f t="shared" si="35"/>
        <v>0</v>
      </c>
      <c r="Z103" s="46">
        <f t="shared" si="36"/>
        <v>2</v>
      </c>
      <c r="AA103" s="15">
        <f t="shared" si="37"/>
        <v>0</v>
      </c>
      <c r="AB103" s="47">
        <f t="shared" si="38"/>
        <v>0</v>
      </c>
      <c r="AC103" s="46">
        <f t="shared" si="39"/>
        <v>27.5</v>
      </c>
      <c r="AD103" s="59">
        <f t="shared" si="40"/>
        <v>27.5</v>
      </c>
      <c r="AE103" s="4"/>
      <c r="AF103" s="60">
        <f t="shared" si="41"/>
        <v>27.5</v>
      </c>
      <c r="AG103" s="61">
        <f t="shared" si="42"/>
        <v>0.01875</v>
      </c>
      <c r="AH103" s="62">
        <f t="shared" si="43"/>
        <v>0.46875</v>
      </c>
      <c r="AI103" s="62">
        <f t="shared" si="44"/>
        <v>0.46875</v>
      </c>
      <c r="AJ103" s="4"/>
      <c r="AK103" s="4"/>
      <c r="AM103" s="4"/>
    </row>
    <row r="104" ht="12.75" customHeight="1">
      <c r="A104" s="25">
        <v>28.0</v>
      </c>
      <c r="B104" s="129" t="str">
        <f>O43</f>
        <v>TROMBAS</v>
      </c>
      <c r="C104" s="53">
        <f>IF(O43=O$1,"0",R103)</f>
        <v>0.46875</v>
      </c>
      <c r="D104" s="130" t="str">
        <f t="shared" ref="D104:L104" si="60">D43</f>
        <v/>
      </c>
      <c r="E104" s="130" t="str">
        <f t="shared" si="60"/>
        <v/>
      </c>
      <c r="F104" s="130" t="str">
        <f t="shared" si="60"/>
        <v/>
      </c>
      <c r="G104" s="130">
        <f t="shared" si="60"/>
        <v>9</v>
      </c>
      <c r="H104" s="130" t="str">
        <f t="shared" si="60"/>
        <v/>
      </c>
      <c r="I104" s="130" t="str">
        <f t="shared" si="60"/>
        <v/>
      </c>
      <c r="J104" s="130" t="str">
        <f t="shared" si="60"/>
        <v/>
      </c>
      <c r="K104" s="130" t="str">
        <f t="shared" si="60"/>
        <v/>
      </c>
      <c r="L104" s="130" t="str">
        <f t="shared" si="60"/>
        <v/>
      </c>
      <c r="M104" s="130">
        <f t="shared" si="46"/>
        <v>9</v>
      </c>
      <c r="N104" s="56">
        <f t="shared" si="47"/>
        <v>0.009027777778</v>
      </c>
      <c r="O104" s="125" t="str">
        <f t="shared" si="27"/>
        <v>ENTRADA PARA GO-142</v>
      </c>
      <c r="P104" s="58">
        <f t="shared" si="28"/>
        <v>0.4777777778</v>
      </c>
      <c r="Q104" s="53" t="str">
        <f>IF(Q42=O$1,"0",Q42)</f>
        <v>0</v>
      </c>
      <c r="R104" s="58">
        <f t="shared" si="29"/>
        <v>0.4777777778</v>
      </c>
      <c r="S104" s="4"/>
      <c r="T104" s="46">
        <f t="shared" si="30"/>
        <v>0</v>
      </c>
      <c r="U104" s="15">
        <f t="shared" si="31"/>
        <v>0</v>
      </c>
      <c r="V104" s="47">
        <f t="shared" si="32"/>
        <v>0</v>
      </c>
      <c r="W104" s="46">
        <f t="shared" si="33"/>
        <v>13.5</v>
      </c>
      <c r="X104" s="15">
        <f t="shared" si="34"/>
        <v>0</v>
      </c>
      <c r="Y104" s="47">
        <f t="shared" si="35"/>
        <v>0</v>
      </c>
      <c r="Z104" s="46">
        <f t="shared" si="36"/>
        <v>0</v>
      </c>
      <c r="AA104" s="15">
        <f t="shared" si="37"/>
        <v>0</v>
      </c>
      <c r="AB104" s="47">
        <f t="shared" si="38"/>
        <v>0</v>
      </c>
      <c r="AC104" s="46">
        <f t="shared" si="39"/>
        <v>13.5</v>
      </c>
      <c r="AD104" s="59">
        <f t="shared" si="40"/>
        <v>13.5</v>
      </c>
      <c r="AE104" s="4"/>
      <c r="AF104" s="60">
        <f t="shared" si="41"/>
        <v>13.5</v>
      </c>
      <c r="AG104" s="61">
        <f t="shared" si="42"/>
        <v>0.009027777778</v>
      </c>
      <c r="AH104" s="62">
        <f t="shared" si="43"/>
        <v>0.4777777778</v>
      </c>
      <c r="AI104" s="62">
        <f t="shared" si="44"/>
        <v>0.4777777778</v>
      </c>
      <c r="AJ104" s="4"/>
      <c r="AK104" s="4"/>
      <c r="AM104" s="4"/>
    </row>
    <row r="105" ht="12.75" customHeight="1">
      <c r="A105" s="51">
        <v>27.0</v>
      </c>
      <c r="B105" s="129" t="str">
        <f>O42</f>
        <v>ENTRADA PARA GO-142</v>
      </c>
      <c r="C105" s="53">
        <f>IF(O42=O$1,"0",R104)</f>
        <v>0.4777777778</v>
      </c>
      <c r="D105" s="130" t="str">
        <f t="shared" ref="D105:L105" si="61">D42</f>
        <v/>
      </c>
      <c r="E105" s="130" t="str">
        <f t="shared" si="61"/>
        <v/>
      </c>
      <c r="F105" s="130" t="str">
        <f t="shared" si="61"/>
        <v/>
      </c>
      <c r="G105" s="130" t="str">
        <f t="shared" si="61"/>
        <v/>
      </c>
      <c r="H105" s="130">
        <f t="shared" si="61"/>
        <v>25</v>
      </c>
      <c r="I105" s="130" t="str">
        <f t="shared" si="61"/>
        <v/>
      </c>
      <c r="J105" s="130" t="str">
        <f t="shared" si="61"/>
        <v/>
      </c>
      <c r="K105" s="130" t="str">
        <f t="shared" si="61"/>
        <v/>
      </c>
      <c r="L105" s="130" t="str">
        <f t="shared" si="61"/>
        <v/>
      </c>
      <c r="M105" s="130">
        <f t="shared" si="46"/>
        <v>25</v>
      </c>
      <c r="N105" s="56">
        <f t="shared" si="47"/>
        <v>0.01736111111</v>
      </c>
      <c r="O105" s="125" t="str">
        <f t="shared" si="27"/>
        <v>RIO SANTA TEREZA</v>
      </c>
      <c r="P105" s="58">
        <f t="shared" si="28"/>
        <v>0.4951388889</v>
      </c>
      <c r="Q105" s="53" t="str">
        <f>IF(Q41=O$1,"0",Q41)</f>
        <v>0</v>
      </c>
      <c r="R105" s="58">
        <f t="shared" si="29"/>
        <v>0.4951388889</v>
      </c>
      <c r="S105" s="4"/>
      <c r="T105" s="46">
        <f t="shared" si="30"/>
        <v>0</v>
      </c>
      <c r="U105" s="15">
        <f t="shared" si="31"/>
        <v>0</v>
      </c>
      <c r="V105" s="47">
        <f t="shared" si="32"/>
        <v>0</v>
      </c>
      <c r="W105" s="46">
        <f t="shared" si="33"/>
        <v>0</v>
      </c>
      <c r="X105" s="15">
        <f t="shared" si="34"/>
        <v>25</v>
      </c>
      <c r="Y105" s="47">
        <f t="shared" si="35"/>
        <v>0</v>
      </c>
      <c r="Z105" s="46">
        <f t="shared" si="36"/>
        <v>0</v>
      </c>
      <c r="AA105" s="15">
        <f t="shared" si="37"/>
        <v>0</v>
      </c>
      <c r="AB105" s="47">
        <f t="shared" si="38"/>
        <v>0</v>
      </c>
      <c r="AC105" s="46">
        <f t="shared" si="39"/>
        <v>25</v>
      </c>
      <c r="AD105" s="59">
        <f t="shared" si="40"/>
        <v>25</v>
      </c>
      <c r="AE105" s="4"/>
      <c r="AF105" s="60">
        <f t="shared" si="41"/>
        <v>25</v>
      </c>
      <c r="AG105" s="61">
        <f t="shared" si="42"/>
        <v>0.01736111111</v>
      </c>
      <c r="AH105" s="62">
        <f t="shared" si="43"/>
        <v>0.4951388889</v>
      </c>
      <c r="AI105" s="62">
        <f t="shared" si="44"/>
        <v>0.4951388889</v>
      </c>
      <c r="AJ105" s="4"/>
      <c r="AK105" s="4"/>
      <c r="AM105" s="4"/>
    </row>
    <row r="106" ht="12.75" customHeight="1">
      <c r="A106" s="25">
        <v>26.0</v>
      </c>
      <c r="B106" s="129" t="str">
        <f>O41</f>
        <v>RIO SANTA TEREZA</v>
      </c>
      <c r="C106" s="53">
        <f>IF(O41=O$1,"0",R105)</f>
        <v>0.4951388889</v>
      </c>
      <c r="D106" s="130" t="str">
        <f t="shared" ref="D106:L106" si="62">D41</f>
        <v/>
      </c>
      <c r="E106" s="130" t="str">
        <f t="shared" si="62"/>
        <v/>
      </c>
      <c r="F106" s="130" t="str">
        <f t="shared" si="62"/>
        <v/>
      </c>
      <c r="G106" s="130">
        <f t="shared" si="62"/>
        <v>10</v>
      </c>
      <c r="H106" s="130" t="str">
        <f t="shared" si="62"/>
        <v/>
      </c>
      <c r="I106" s="130" t="str">
        <f t="shared" si="62"/>
        <v/>
      </c>
      <c r="J106" s="130" t="str">
        <f t="shared" si="62"/>
        <v/>
      </c>
      <c r="K106" s="130" t="str">
        <f t="shared" si="62"/>
        <v/>
      </c>
      <c r="L106" s="130" t="str">
        <f t="shared" si="62"/>
        <v/>
      </c>
      <c r="M106" s="130">
        <f t="shared" si="46"/>
        <v>10</v>
      </c>
      <c r="N106" s="56">
        <f t="shared" si="47"/>
        <v>0.01041666667</v>
      </c>
      <c r="O106" s="125" t="str">
        <f t="shared" si="27"/>
        <v>RIO DO OURO</v>
      </c>
      <c r="P106" s="58">
        <f t="shared" si="28"/>
        <v>0.5055555556</v>
      </c>
      <c r="Q106" s="53" t="str">
        <f>IF(Q40=O$1,"0",Q40)</f>
        <v>0</v>
      </c>
      <c r="R106" s="58">
        <f t="shared" si="29"/>
        <v>0.5055555556</v>
      </c>
      <c r="S106" s="4"/>
      <c r="T106" s="46">
        <f t="shared" si="30"/>
        <v>0</v>
      </c>
      <c r="U106" s="15">
        <f t="shared" si="31"/>
        <v>0</v>
      </c>
      <c r="V106" s="47">
        <f t="shared" si="32"/>
        <v>0</v>
      </c>
      <c r="W106" s="46">
        <f t="shared" si="33"/>
        <v>15</v>
      </c>
      <c r="X106" s="15">
        <f t="shared" si="34"/>
        <v>0</v>
      </c>
      <c r="Y106" s="47">
        <f t="shared" si="35"/>
        <v>0</v>
      </c>
      <c r="Z106" s="46">
        <f t="shared" si="36"/>
        <v>0</v>
      </c>
      <c r="AA106" s="15">
        <f t="shared" si="37"/>
        <v>0</v>
      </c>
      <c r="AB106" s="47">
        <f t="shared" si="38"/>
        <v>0</v>
      </c>
      <c r="AC106" s="46">
        <f t="shared" si="39"/>
        <v>15</v>
      </c>
      <c r="AD106" s="59">
        <f t="shared" si="40"/>
        <v>15</v>
      </c>
      <c r="AE106" s="4"/>
      <c r="AF106" s="60">
        <f t="shared" si="41"/>
        <v>15</v>
      </c>
      <c r="AG106" s="61">
        <f t="shared" si="42"/>
        <v>0.01041666667</v>
      </c>
      <c r="AH106" s="62">
        <f t="shared" si="43"/>
        <v>0.5055555556</v>
      </c>
      <c r="AI106" s="62">
        <f t="shared" si="44"/>
        <v>0.5055555556</v>
      </c>
      <c r="AJ106" s="4"/>
      <c r="AK106" s="4"/>
      <c r="AM106" s="4"/>
    </row>
    <row r="107" ht="12.75" customHeight="1">
      <c r="A107" s="51">
        <v>25.0</v>
      </c>
      <c r="B107" s="129" t="str">
        <f>O40</f>
        <v>RIO DO OURO</v>
      </c>
      <c r="C107" s="53">
        <f>IF(O40=O$1,"0",R106)</f>
        <v>0.5055555556</v>
      </c>
      <c r="D107" s="130" t="str">
        <f t="shared" ref="D107:L107" si="63">D40</f>
        <v/>
      </c>
      <c r="E107" s="130" t="str">
        <f t="shared" si="63"/>
        <v/>
      </c>
      <c r="F107" s="130" t="str">
        <f t="shared" si="63"/>
        <v/>
      </c>
      <c r="G107" s="130">
        <f t="shared" si="63"/>
        <v>16</v>
      </c>
      <c r="H107" s="130" t="str">
        <f t="shared" si="63"/>
        <v/>
      </c>
      <c r="I107" s="130" t="str">
        <f t="shared" si="63"/>
        <v/>
      </c>
      <c r="J107" s="130">
        <f t="shared" si="63"/>
        <v>3</v>
      </c>
      <c r="K107" s="130" t="str">
        <f t="shared" si="63"/>
        <v/>
      </c>
      <c r="L107" s="130" t="str">
        <f t="shared" si="63"/>
        <v/>
      </c>
      <c r="M107" s="130">
        <f t="shared" si="46"/>
        <v>19</v>
      </c>
      <c r="N107" s="56">
        <f t="shared" si="47"/>
        <v>0.02083333333</v>
      </c>
      <c r="O107" s="125" t="str">
        <f t="shared" si="27"/>
        <v>PORANGATU</v>
      </c>
      <c r="P107" s="58">
        <f t="shared" si="28"/>
        <v>0.5263888889</v>
      </c>
      <c r="Q107" s="53" t="str">
        <f>IF(Q39=O$1,"0",Q39)</f>
        <v>0</v>
      </c>
      <c r="R107" s="58">
        <f t="shared" si="29"/>
        <v>0.5263888889</v>
      </c>
      <c r="S107" s="4"/>
      <c r="T107" s="46">
        <f t="shared" si="30"/>
        <v>0</v>
      </c>
      <c r="U107" s="15">
        <f t="shared" si="31"/>
        <v>0</v>
      </c>
      <c r="V107" s="47">
        <f t="shared" si="32"/>
        <v>0</v>
      </c>
      <c r="W107" s="46">
        <f t="shared" si="33"/>
        <v>24</v>
      </c>
      <c r="X107" s="15">
        <f t="shared" si="34"/>
        <v>0</v>
      </c>
      <c r="Y107" s="47">
        <f t="shared" si="35"/>
        <v>0</v>
      </c>
      <c r="Z107" s="46">
        <f t="shared" si="36"/>
        <v>6</v>
      </c>
      <c r="AA107" s="15">
        <f t="shared" si="37"/>
        <v>0</v>
      </c>
      <c r="AB107" s="47">
        <f t="shared" si="38"/>
        <v>0</v>
      </c>
      <c r="AC107" s="46">
        <f t="shared" si="39"/>
        <v>30</v>
      </c>
      <c r="AD107" s="59">
        <f t="shared" si="40"/>
        <v>30</v>
      </c>
      <c r="AE107" s="4"/>
      <c r="AF107" s="60">
        <f t="shared" si="41"/>
        <v>30</v>
      </c>
      <c r="AG107" s="61">
        <f t="shared" si="42"/>
        <v>0.02083333333</v>
      </c>
      <c r="AH107" s="62">
        <f t="shared" si="43"/>
        <v>0.5263888889</v>
      </c>
      <c r="AI107" s="62">
        <f t="shared" si="44"/>
        <v>0.5263888889</v>
      </c>
      <c r="AJ107" s="4"/>
      <c r="AK107" s="4"/>
      <c r="AM107" s="4"/>
    </row>
    <row r="108" ht="12.75" customHeight="1">
      <c r="A108" s="25">
        <v>24.0</v>
      </c>
      <c r="B108" s="129" t="str">
        <f>O39</f>
        <v>PORANGATU</v>
      </c>
      <c r="C108" s="53">
        <f>IF(O39=O$1,"0",R107)</f>
        <v>0.5263888889</v>
      </c>
      <c r="D108" s="130">
        <f t="shared" ref="D108:L108" si="64">D39</f>
        <v>21</v>
      </c>
      <c r="E108" s="130" t="str">
        <f t="shared" si="64"/>
        <v/>
      </c>
      <c r="F108" s="130" t="str">
        <f t="shared" si="64"/>
        <v/>
      </c>
      <c r="G108" s="130" t="str">
        <f t="shared" si="64"/>
        <v/>
      </c>
      <c r="H108" s="130" t="str">
        <f t="shared" si="64"/>
        <v/>
      </c>
      <c r="I108" s="130" t="str">
        <f t="shared" si="64"/>
        <v/>
      </c>
      <c r="J108" s="130" t="str">
        <f t="shared" si="64"/>
        <v/>
      </c>
      <c r="K108" s="130" t="str">
        <f t="shared" si="64"/>
        <v/>
      </c>
      <c r="L108" s="130" t="str">
        <f t="shared" si="64"/>
        <v/>
      </c>
      <c r="M108" s="130">
        <f t="shared" si="46"/>
        <v>21</v>
      </c>
      <c r="N108" s="56">
        <f t="shared" si="47"/>
        <v>0.01458333333</v>
      </c>
      <c r="O108" s="125" t="str">
        <f t="shared" si="27"/>
        <v>SERRA DO CAMPO</v>
      </c>
      <c r="P108" s="58">
        <f t="shared" si="28"/>
        <v>0.5409722222</v>
      </c>
      <c r="Q108" s="53" t="str">
        <f>IF(Q38=O$1,"0",Q38)</f>
        <v>0</v>
      </c>
      <c r="R108" s="58">
        <f t="shared" si="29"/>
        <v>0.5409722222</v>
      </c>
      <c r="S108" s="4"/>
      <c r="T108" s="46">
        <f t="shared" si="30"/>
        <v>21</v>
      </c>
      <c r="U108" s="15">
        <f t="shared" si="31"/>
        <v>0</v>
      </c>
      <c r="V108" s="47">
        <f t="shared" si="32"/>
        <v>0</v>
      </c>
      <c r="W108" s="46">
        <f t="shared" si="33"/>
        <v>0</v>
      </c>
      <c r="X108" s="15">
        <f t="shared" si="34"/>
        <v>0</v>
      </c>
      <c r="Y108" s="47">
        <f t="shared" si="35"/>
        <v>0</v>
      </c>
      <c r="Z108" s="46">
        <f t="shared" si="36"/>
        <v>0</v>
      </c>
      <c r="AA108" s="15">
        <f t="shared" si="37"/>
        <v>0</v>
      </c>
      <c r="AB108" s="47">
        <f t="shared" si="38"/>
        <v>0</v>
      </c>
      <c r="AC108" s="46">
        <f t="shared" si="39"/>
        <v>21</v>
      </c>
      <c r="AD108" s="59">
        <f t="shared" si="40"/>
        <v>21</v>
      </c>
      <c r="AE108" s="4"/>
      <c r="AF108" s="60">
        <f t="shared" si="41"/>
        <v>21</v>
      </c>
      <c r="AG108" s="61">
        <f t="shared" si="42"/>
        <v>0.01458333333</v>
      </c>
      <c r="AH108" s="62">
        <f t="shared" si="43"/>
        <v>0.5409722222</v>
      </c>
      <c r="AI108" s="62">
        <f t="shared" si="44"/>
        <v>0.5409722222</v>
      </c>
      <c r="AJ108" s="4"/>
      <c r="AK108" s="4"/>
      <c r="AM108" s="4"/>
    </row>
    <row r="109" ht="12.75" customHeight="1">
      <c r="A109" s="51">
        <v>23.0</v>
      </c>
      <c r="B109" s="129" t="str">
        <f>O38</f>
        <v>SERRA DO CAMPO</v>
      </c>
      <c r="C109" s="53">
        <f>IF(O38=O$1,"0",R108)</f>
        <v>0.5409722222</v>
      </c>
      <c r="D109" s="130">
        <f t="shared" ref="D109:L109" si="65">D38</f>
        <v>16</v>
      </c>
      <c r="E109" s="130" t="str">
        <f t="shared" si="65"/>
        <v/>
      </c>
      <c r="F109" s="130" t="str">
        <f t="shared" si="65"/>
        <v/>
      </c>
      <c r="G109" s="130" t="str">
        <f t="shared" si="65"/>
        <v/>
      </c>
      <c r="H109" s="130" t="str">
        <f t="shared" si="65"/>
        <v/>
      </c>
      <c r="I109" s="130" t="str">
        <f t="shared" si="65"/>
        <v/>
      </c>
      <c r="J109" s="130" t="str">
        <f t="shared" si="65"/>
        <v/>
      </c>
      <c r="K109" s="130" t="str">
        <f t="shared" si="65"/>
        <v/>
      </c>
      <c r="L109" s="130" t="str">
        <f t="shared" si="65"/>
        <v/>
      </c>
      <c r="M109" s="130">
        <f t="shared" si="46"/>
        <v>16</v>
      </c>
      <c r="N109" s="56">
        <f t="shared" si="47"/>
        <v>0.01111111111</v>
      </c>
      <c r="O109" s="125" t="str">
        <f t="shared" si="27"/>
        <v>SANTA TEREZA DE GOIÁS</v>
      </c>
      <c r="P109" s="58">
        <f t="shared" si="28"/>
        <v>0.5520833333</v>
      </c>
      <c r="Q109" s="53" t="str">
        <f>IF(Q37=O$1,"0",Q37)</f>
        <v>0</v>
      </c>
      <c r="R109" s="58">
        <f t="shared" si="29"/>
        <v>0.5520833333</v>
      </c>
      <c r="S109" s="4"/>
      <c r="T109" s="46">
        <f t="shared" si="30"/>
        <v>16</v>
      </c>
      <c r="U109" s="15">
        <f t="shared" si="31"/>
        <v>0</v>
      </c>
      <c r="V109" s="47">
        <f t="shared" si="32"/>
        <v>0</v>
      </c>
      <c r="W109" s="46">
        <f t="shared" si="33"/>
        <v>0</v>
      </c>
      <c r="X109" s="15">
        <f t="shared" si="34"/>
        <v>0</v>
      </c>
      <c r="Y109" s="47">
        <f t="shared" si="35"/>
        <v>0</v>
      </c>
      <c r="Z109" s="46">
        <f t="shared" si="36"/>
        <v>0</v>
      </c>
      <c r="AA109" s="15">
        <f t="shared" si="37"/>
        <v>0</v>
      </c>
      <c r="AB109" s="47">
        <f t="shared" si="38"/>
        <v>0</v>
      </c>
      <c r="AC109" s="46">
        <f t="shared" si="39"/>
        <v>16</v>
      </c>
      <c r="AD109" s="59">
        <f t="shared" si="40"/>
        <v>16</v>
      </c>
      <c r="AE109" s="4"/>
      <c r="AF109" s="60">
        <f t="shared" si="41"/>
        <v>16</v>
      </c>
      <c r="AG109" s="61">
        <f t="shared" si="42"/>
        <v>0.01111111111</v>
      </c>
      <c r="AH109" s="62">
        <f t="shared" si="43"/>
        <v>0.5520833333</v>
      </c>
      <c r="AI109" s="62">
        <f t="shared" si="44"/>
        <v>0.5520833333</v>
      </c>
      <c r="AJ109" s="4"/>
      <c r="AK109" s="4"/>
      <c r="AM109" s="4"/>
    </row>
    <row r="110" ht="12.75" customHeight="1">
      <c r="A110" s="25">
        <v>22.0</v>
      </c>
      <c r="B110" s="129" t="str">
        <f>O37</f>
        <v>SANTA TEREZA DE GOIÁS</v>
      </c>
      <c r="C110" s="53">
        <f>IF(O37=O$1,"0",R109)</f>
        <v>0.5520833333</v>
      </c>
      <c r="D110" s="130">
        <f t="shared" ref="D110:L110" si="66">D37</f>
        <v>20</v>
      </c>
      <c r="E110" s="130" t="str">
        <f t="shared" si="66"/>
        <v/>
      </c>
      <c r="F110" s="130" t="str">
        <f t="shared" si="66"/>
        <v/>
      </c>
      <c r="G110" s="130" t="str">
        <f t="shared" si="66"/>
        <v/>
      </c>
      <c r="H110" s="130" t="str">
        <f t="shared" si="66"/>
        <v/>
      </c>
      <c r="I110" s="130" t="str">
        <f t="shared" si="66"/>
        <v/>
      </c>
      <c r="J110" s="130" t="str">
        <f t="shared" si="66"/>
        <v/>
      </c>
      <c r="K110" s="130" t="str">
        <f t="shared" si="66"/>
        <v/>
      </c>
      <c r="L110" s="130" t="str">
        <f t="shared" si="66"/>
        <v/>
      </c>
      <c r="M110" s="130">
        <f t="shared" si="46"/>
        <v>20</v>
      </c>
      <c r="N110" s="56">
        <f t="shared" si="47"/>
        <v>0.01388888889</v>
      </c>
      <c r="O110" s="125" t="str">
        <f t="shared" si="27"/>
        <v>ESTRELA DO NORTE</v>
      </c>
      <c r="P110" s="58">
        <f t="shared" si="28"/>
        <v>0.5659722222</v>
      </c>
      <c r="Q110" s="53" t="str">
        <f>IF(Q36=O$1,"0",Q36)</f>
        <v>0</v>
      </c>
      <c r="R110" s="58">
        <f t="shared" si="29"/>
        <v>0.5659722222</v>
      </c>
      <c r="S110" s="4"/>
      <c r="T110" s="46">
        <f t="shared" si="30"/>
        <v>20</v>
      </c>
      <c r="U110" s="15">
        <f t="shared" si="31"/>
        <v>0</v>
      </c>
      <c r="V110" s="47">
        <f t="shared" si="32"/>
        <v>0</v>
      </c>
      <c r="W110" s="46">
        <f t="shared" si="33"/>
        <v>0</v>
      </c>
      <c r="X110" s="15">
        <f t="shared" si="34"/>
        <v>0</v>
      </c>
      <c r="Y110" s="47">
        <f t="shared" si="35"/>
        <v>0</v>
      </c>
      <c r="Z110" s="46">
        <f t="shared" si="36"/>
        <v>0</v>
      </c>
      <c r="AA110" s="15">
        <f t="shared" si="37"/>
        <v>0</v>
      </c>
      <c r="AB110" s="47">
        <f t="shared" si="38"/>
        <v>0</v>
      </c>
      <c r="AC110" s="46">
        <f t="shared" si="39"/>
        <v>20</v>
      </c>
      <c r="AD110" s="59">
        <f t="shared" si="40"/>
        <v>20</v>
      </c>
      <c r="AE110" s="4"/>
      <c r="AF110" s="60">
        <f t="shared" si="41"/>
        <v>20</v>
      </c>
      <c r="AG110" s="61">
        <f t="shared" si="42"/>
        <v>0.01388888889</v>
      </c>
      <c r="AH110" s="62">
        <f t="shared" si="43"/>
        <v>0.5659722222</v>
      </c>
      <c r="AI110" s="62">
        <f t="shared" si="44"/>
        <v>0.5659722222</v>
      </c>
      <c r="AJ110" s="4"/>
      <c r="AK110" s="4"/>
      <c r="AM110" s="4"/>
    </row>
    <row r="111" ht="12.75" customHeight="1">
      <c r="A111" s="51">
        <v>21.0</v>
      </c>
      <c r="B111" s="129" t="str">
        <f>O36</f>
        <v>ESTRELA DO NORTE</v>
      </c>
      <c r="C111" s="53">
        <f>IF(O36=O$1,"0",R110)</f>
        <v>0.5659722222</v>
      </c>
      <c r="D111" s="130">
        <f t="shared" ref="D111:L111" si="67">D36</f>
        <v>15</v>
      </c>
      <c r="E111" s="130" t="str">
        <f t="shared" si="67"/>
        <v/>
      </c>
      <c r="F111" s="130" t="str">
        <f t="shared" si="67"/>
        <v/>
      </c>
      <c r="G111" s="130">
        <f t="shared" si="67"/>
        <v>10</v>
      </c>
      <c r="H111" s="130" t="str">
        <f t="shared" si="67"/>
        <v/>
      </c>
      <c r="I111" s="130" t="str">
        <f t="shared" si="67"/>
        <v/>
      </c>
      <c r="J111" s="130" t="str">
        <f t="shared" si="67"/>
        <v/>
      </c>
      <c r="K111" s="130" t="str">
        <f t="shared" si="67"/>
        <v/>
      </c>
      <c r="L111" s="130" t="str">
        <f t="shared" si="67"/>
        <v/>
      </c>
      <c r="M111" s="130">
        <f t="shared" si="46"/>
        <v>25</v>
      </c>
      <c r="N111" s="56">
        <f t="shared" si="47"/>
        <v>0.02083333333</v>
      </c>
      <c r="O111" s="125" t="str">
        <f t="shared" si="27"/>
        <v>MARA ROSA</v>
      </c>
      <c r="P111" s="58">
        <f t="shared" si="28"/>
        <v>0.5868055556</v>
      </c>
      <c r="Q111" s="53" t="str">
        <f>IF(Q35=O$1,"0",Q35)</f>
        <v>0</v>
      </c>
      <c r="R111" s="58">
        <f t="shared" si="29"/>
        <v>0.5868055556</v>
      </c>
      <c r="S111" s="4"/>
      <c r="T111" s="46">
        <f t="shared" si="30"/>
        <v>15</v>
      </c>
      <c r="U111" s="15">
        <f t="shared" si="31"/>
        <v>0</v>
      </c>
      <c r="V111" s="47">
        <f t="shared" si="32"/>
        <v>0</v>
      </c>
      <c r="W111" s="46">
        <f t="shared" si="33"/>
        <v>15</v>
      </c>
      <c r="X111" s="15">
        <f t="shared" si="34"/>
        <v>0</v>
      </c>
      <c r="Y111" s="47">
        <f t="shared" si="35"/>
        <v>0</v>
      </c>
      <c r="Z111" s="46">
        <f t="shared" si="36"/>
        <v>0</v>
      </c>
      <c r="AA111" s="15">
        <f t="shared" si="37"/>
        <v>0</v>
      </c>
      <c r="AB111" s="47">
        <f t="shared" si="38"/>
        <v>0</v>
      </c>
      <c r="AC111" s="46">
        <f t="shared" si="39"/>
        <v>30</v>
      </c>
      <c r="AD111" s="59">
        <f t="shared" si="40"/>
        <v>30</v>
      </c>
      <c r="AE111" s="4"/>
      <c r="AF111" s="60">
        <f t="shared" si="41"/>
        <v>30</v>
      </c>
      <c r="AG111" s="61">
        <f t="shared" si="42"/>
        <v>0.02083333333</v>
      </c>
      <c r="AH111" s="62">
        <f t="shared" si="43"/>
        <v>0.5868055556</v>
      </c>
      <c r="AI111" s="62">
        <f t="shared" si="44"/>
        <v>0.5868055556</v>
      </c>
      <c r="AJ111" s="4"/>
      <c r="AK111" s="4"/>
      <c r="AM111" s="4"/>
    </row>
    <row r="112" ht="12.75" customHeight="1">
      <c r="A112" s="25">
        <v>20.0</v>
      </c>
      <c r="B112" s="129" t="str">
        <f>O35</f>
        <v>MARA ROSA</v>
      </c>
      <c r="C112" s="53">
        <f>IF(O35=O$1,"0",R111)</f>
        <v>0.5868055556</v>
      </c>
      <c r="D112" s="130" t="str">
        <f t="shared" ref="D112:L112" si="68">D35</f>
        <v/>
      </c>
      <c r="E112" s="130" t="str">
        <f t="shared" si="68"/>
        <v/>
      </c>
      <c r="F112" s="130" t="str">
        <f t="shared" si="68"/>
        <v/>
      </c>
      <c r="G112" s="130">
        <f t="shared" si="68"/>
        <v>10</v>
      </c>
      <c r="H112" s="130" t="str">
        <f t="shared" si="68"/>
        <v/>
      </c>
      <c r="I112" s="130" t="str">
        <f t="shared" si="68"/>
        <v/>
      </c>
      <c r="J112" s="130" t="str">
        <f t="shared" si="68"/>
        <v/>
      </c>
      <c r="K112" s="130" t="str">
        <f t="shared" si="68"/>
        <v/>
      </c>
      <c r="L112" s="130" t="str">
        <f t="shared" si="68"/>
        <v/>
      </c>
      <c r="M112" s="130">
        <f t="shared" si="46"/>
        <v>10</v>
      </c>
      <c r="N112" s="56">
        <f t="shared" si="47"/>
        <v>0.01041666667</v>
      </c>
      <c r="O112" s="125" t="str">
        <f t="shared" si="27"/>
        <v>ENTRADA PARA MARA ROSA</v>
      </c>
      <c r="P112" s="58">
        <f t="shared" si="28"/>
        <v>0.5972222222</v>
      </c>
      <c r="Q112" s="53" t="str">
        <f>IF(Q34=O$1,"0",Q34)</f>
        <v>0</v>
      </c>
      <c r="R112" s="58">
        <f t="shared" si="29"/>
        <v>0.5972222222</v>
      </c>
      <c r="S112" s="4"/>
      <c r="T112" s="46">
        <f t="shared" si="30"/>
        <v>0</v>
      </c>
      <c r="U112" s="15">
        <f t="shared" si="31"/>
        <v>0</v>
      </c>
      <c r="V112" s="47">
        <f t="shared" si="32"/>
        <v>0</v>
      </c>
      <c r="W112" s="46">
        <f t="shared" si="33"/>
        <v>15</v>
      </c>
      <c r="X112" s="15">
        <f t="shared" si="34"/>
        <v>0</v>
      </c>
      <c r="Y112" s="47">
        <f t="shared" si="35"/>
        <v>0</v>
      </c>
      <c r="Z112" s="46">
        <f t="shared" si="36"/>
        <v>0</v>
      </c>
      <c r="AA112" s="15">
        <f t="shared" si="37"/>
        <v>0</v>
      </c>
      <c r="AB112" s="47">
        <f t="shared" si="38"/>
        <v>0</v>
      </c>
      <c r="AC112" s="46">
        <f t="shared" si="39"/>
        <v>15</v>
      </c>
      <c r="AD112" s="59">
        <f t="shared" si="40"/>
        <v>15</v>
      </c>
      <c r="AE112" s="4"/>
      <c r="AF112" s="60">
        <f t="shared" si="41"/>
        <v>15</v>
      </c>
      <c r="AG112" s="61">
        <f t="shared" si="42"/>
        <v>0.01041666667</v>
      </c>
      <c r="AH112" s="62">
        <f t="shared" si="43"/>
        <v>0.5972222222</v>
      </c>
      <c r="AI112" s="62">
        <f t="shared" si="44"/>
        <v>0.5972222222</v>
      </c>
      <c r="AJ112" s="4"/>
      <c r="AK112" s="4"/>
      <c r="AM112" s="4"/>
    </row>
    <row r="113" ht="12.75" customHeight="1">
      <c r="A113" s="51">
        <v>19.0</v>
      </c>
      <c r="B113" s="129" t="str">
        <f>O34</f>
        <v>ENTRADA PARA MARA ROSA</v>
      </c>
      <c r="C113" s="53">
        <f>IF(O34=O$1,"0",R112)</f>
        <v>0.5972222222</v>
      </c>
      <c r="D113" s="130">
        <f t="shared" ref="D113:L113" si="69">D34</f>
        <v>16</v>
      </c>
      <c r="E113" s="130" t="str">
        <f t="shared" si="69"/>
        <v/>
      </c>
      <c r="F113" s="130" t="str">
        <f t="shared" si="69"/>
        <v/>
      </c>
      <c r="G113" s="130" t="str">
        <f t="shared" si="69"/>
        <v/>
      </c>
      <c r="H113" s="130" t="str">
        <f t="shared" si="69"/>
        <v/>
      </c>
      <c r="I113" s="130" t="str">
        <f t="shared" si="69"/>
        <v/>
      </c>
      <c r="J113" s="130" t="str">
        <f t="shared" si="69"/>
        <v/>
      </c>
      <c r="K113" s="130" t="str">
        <f t="shared" si="69"/>
        <v/>
      </c>
      <c r="L113" s="130" t="str">
        <f t="shared" si="69"/>
        <v/>
      </c>
      <c r="M113" s="130">
        <f t="shared" si="46"/>
        <v>16</v>
      </c>
      <c r="N113" s="56">
        <f t="shared" si="47"/>
        <v>0.01111111111</v>
      </c>
      <c r="O113" s="125" t="str">
        <f t="shared" si="27"/>
        <v>KM 300 (BR-153)</v>
      </c>
      <c r="P113" s="58">
        <f t="shared" si="28"/>
        <v>0.6083333333</v>
      </c>
      <c r="Q113" s="53" t="str">
        <f>IF(Q33=O$1,"0",Q33)</f>
        <v>0</v>
      </c>
      <c r="R113" s="58">
        <f t="shared" si="29"/>
        <v>0.6083333333</v>
      </c>
      <c r="S113" s="4"/>
      <c r="T113" s="46">
        <f t="shared" si="30"/>
        <v>16</v>
      </c>
      <c r="U113" s="15">
        <f t="shared" si="31"/>
        <v>0</v>
      </c>
      <c r="V113" s="47">
        <f t="shared" si="32"/>
        <v>0</v>
      </c>
      <c r="W113" s="46">
        <f t="shared" si="33"/>
        <v>0</v>
      </c>
      <c r="X113" s="15">
        <f t="shared" si="34"/>
        <v>0</v>
      </c>
      <c r="Y113" s="47">
        <f t="shared" si="35"/>
        <v>0</v>
      </c>
      <c r="Z113" s="46">
        <f t="shared" si="36"/>
        <v>0</v>
      </c>
      <c r="AA113" s="15">
        <f t="shared" si="37"/>
        <v>0</v>
      </c>
      <c r="AB113" s="47">
        <f t="shared" si="38"/>
        <v>0</v>
      </c>
      <c r="AC113" s="46">
        <f t="shared" si="39"/>
        <v>16</v>
      </c>
      <c r="AD113" s="59">
        <f t="shared" si="40"/>
        <v>16</v>
      </c>
      <c r="AE113" s="4"/>
      <c r="AF113" s="60">
        <f t="shared" si="41"/>
        <v>16</v>
      </c>
      <c r="AG113" s="61">
        <f t="shared" si="42"/>
        <v>0.01111111111</v>
      </c>
      <c r="AH113" s="62">
        <f t="shared" si="43"/>
        <v>0.6083333333</v>
      </c>
      <c r="AI113" s="62">
        <f t="shared" si="44"/>
        <v>0.6083333333</v>
      </c>
      <c r="AJ113" s="4"/>
      <c r="AK113" s="4"/>
      <c r="AM113" s="4"/>
    </row>
    <row r="114" ht="12.75" customHeight="1">
      <c r="A114" s="25">
        <v>18.0</v>
      </c>
      <c r="B114" s="129" t="str">
        <f>O33</f>
        <v>KM 300 (BR-153)</v>
      </c>
      <c r="C114" s="53">
        <f t="shared" ref="C114:C115" si="71">IF(O33=O$1,"0",R113)</f>
        <v>0.6083333333</v>
      </c>
      <c r="D114" s="130">
        <f t="shared" ref="D114:L114" si="70">D33</f>
        <v>17</v>
      </c>
      <c r="E114" s="130" t="str">
        <f t="shared" si="70"/>
        <v/>
      </c>
      <c r="F114" s="130" t="str">
        <f t="shared" si="70"/>
        <v/>
      </c>
      <c r="G114" s="130" t="str">
        <f t="shared" si="70"/>
        <v/>
      </c>
      <c r="H114" s="130" t="str">
        <f t="shared" si="70"/>
        <v/>
      </c>
      <c r="I114" s="130" t="str">
        <f t="shared" si="70"/>
        <v/>
      </c>
      <c r="J114" s="130" t="str">
        <f t="shared" si="70"/>
        <v/>
      </c>
      <c r="K114" s="130" t="str">
        <f t="shared" si="70"/>
        <v/>
      </c>
      <c r="L114" s="130" t="str">
        <f t="shared" si="70"/>
        <v/>
      </c>
      <c r="M114" s="130">
        <f t="shared" si="46"/>
        <v>17</v>
      </c>
      <c r="N114" s="56">
        <f t="shared" si="47"/>
        <v>0.01180555556</v>
      </c>
      <c r="O114" s="125" t="str">
        <f t="shared" si="27"/>
        <v>CAMPINORTE</v>
      </c>
      <c r="P114" s="58">
        <f t="shared" si="28"/>
        <v>0.6201388889</v>
      </c>
      <c r="Q114" s="53" t="str">
        <f>IF(Q32=O$1,"0",Q32)</f>
        <v>0</v>
      </c>
      <c r="R114" s="58">
        <f t="shared" si="29"/>
        <v>0.6201388889</v>
      </c>
      <c r="S114" s="4"/>
      <c r="T114" s="46">
        <f t="shared" si="30"/>
        <v>17</v>
      </c>
      <c r="U114" s="15">
        <f t="shared" si="31"/>
        <v>0</v>
      </c>
      <c r="V114" s="47">
        <f t="shared" si="32"/>
        <v>0</v>
      </c>
      <c r="W114" s="46">
        <f t="shared" si="33"/>
        <v>0</v>
      </c>
      <c r="X114" s="15">
        <f t="shared" si="34"/>
        <v>0</v>
      </c>
      <c r="Y114" s="47">
        <f t="shared" si="35"/>
        <v>0</v>
      </c>
      <c r="Z114" s="46">
        <f t="shared" si="36"/>
        <v>0</v>
      </c>
      <c r="AA114" s="15">
        <f t="shared" si="37"/>
        <v>0</v>
      </c>
      <c r="AB114" s="47">
        <f t="shared" si="38"/>
        <v>0</v>
      </c>
      <c r="AC114" s="46">
        <f t="shared" si="39"/>
        <v>17</v>
      </c>
      <c r="AD114" s="59">
        <f t="shared" si="40"/>
        <v>17</v>
      </c>
      <c r="AE114" s="4"/>
      <c r="AF114" s="60">
        <f t="shared" si="41"/>
        <v>17</v>
      </c>
      <c r="AG114" s="61">
        <f t="shared" si="42"/>
        <v>0.01180555556</v>
      </c>
      <c r="AH114" s="62">
        <f t="shared" si="43"/>
        <v>0.6201388889</v>
      </c>
      <c r="AI114" s="62">
        <f t="shared" si="44"/>
        <v>0.6201388889</v>
      </c>
      <c r="AJ114" s="4"/>
      <c r="AK114" s="4"/>
      <c r="AM114" s="4"/>
    </row>
    <row r="115" ht="12.75" customHeight="1">
      <c r="A115" s="51">
        <v>17.0</v>
      </c>
      <c r="B115" s="129" t="str">
        <f>O32</f>
        <v>CAMPINORTE</v>
      </c>
      <c r="C115" s="53">
        <f t="shared" si="71"/>
        <v>0.6201388889</v>
      </c>
      <c r="D115" s="130">
        <f t="shared" ref="D115:L115" si="72">D32</f>
        <v>24</v>
      </c>
      <c r="E115" s="130" t="str">
        <f t="shared" si="72"/>
        <v/>
      </c>
      <c r="F115" s="130" t="str">
        <f t="shared" si="72"/>
        <v/>
      </c>
      <c r="G115" s="130" t="str">
        <f t="shared" si="72"/>
        <v/>
      </c>
      <c r="H115" s="130" t="str">
        <f t="shared" si="72"/>
        <v/>
      </c>
      <c r="I115" s="130" t="str">
        <f t="shared" si="72"/>
        <v/>
      </c>
      <c r="J115" s="130">
        <f t="shared" si="72"/>
        <v>1</v>
      </c>
      <c r="K115" s="130" t="str">
        <f t="shared" si="72"/>
        <v/>
      </c>
      <c r="L115" s="130" t="str">
        <f t="shared" si="72"/>
        <v/>
      </c>
      <c r="M115" s="130">
        <f t="shared" si="46"/>
        <v>25</v>
      </c>
      <c r="N115" s="56">
        <f t="shared" si="47"/>
        <v>0.01805555556</v>
      </c>
      <c r="O115" s="125" t="str">
        <f t="shared" si="27"/>
        <v>URUAÇU</v>
      </c>
      <c r="P115" s="58">
        <f t="shared" si="28"/>
        <v>0.6381944444</v>
      </c>
      <c r="Q115" s="53" t="str">
        <f>IF(Q31=O$1,"0",Q31)</f>
        <v>0</v>
      </c>
      <c r="R115" s="58">
        <f t="shared" si="29"/>
        <v>0.6381944444</v>
      </c>
      <c r="S115" s="4"/>
      <c r="T115" s="46">
        <f t="shared" si="30"/>
        <v>24</v>
      </c>
      <c r="U115" s="15">
        <f t="shared" si="31"/>
        <v>0</v>
      </c>
      <c r="V115" s="47">
        <f t="shared" si="32"/>
        <v>0</v>
      </c>
      <c r="W115" s="46">
        <f t="shared" si="33"/>
        <v>0</v>
      </c>
      <c r="X115" s="15">
        <f t="shared" si="34"/>
        <v>0</v>
      </c>
      <c r="Y115" s="47">
        <f t="shared" si="35"/>
        <v>0</v>
      </c>
      <c r="Z115" s="46">
        <f t="shared" si="36"/>
        <v>2</v>
      </c>
      <c r="AA115" s="15">
        <f t="shared" si="37"/>
        <v>0</v>
      </c>
      <c r="AB115" s="47">
        <f t="shared" si="38"/>
        <v>0</v>
      </c>
      <c r="AC115" s="46">
        <f t="shared" si="39"/>
        <v>26</v>
      </c>
      <c r="AD115" s="59">
        <f t="shared" si="40"/>
        <v>26</v>
      </c>
      <c r="AE115" s="4"/>
      <c r="AF115" s="60">
        <f t="shared" si="41"/>
        <v>26</v>
      </c>
      <c r="AG115" s="61">
        <f t="shared" si="42"/>
        <v>0.01805555556</v>
      </c>
      <c r="AH115" s="62">
        <f t="shared" si="43"/>
        <v>0.6381944444</v>
      </c>
      <c r="AI115" s="62">
        <f t="shared" si="44"/>
        <v>0.6381944444</v>
      </c>
      <c r="AJ115" s="4"/>
      <c r="AK115" s="4"/>
      <c r="AM115" s="4"/>
    </row>
    <row r="116" ht="12.75" customHeight="1">
      <c r="A116" s="25">
        <v>16.0</v>
      </c>
      <c r="B116" s="129" t="str">
        <f>O31</f>
        <v>URUAÇU</v>
      </c>
      <c r="C116" s="53">
        <f>IF(O31=O$1,"0",R115)</f>
        <v>0.6381944444</v>
      </c>
      <c r="D116" s="130">
        <f t="shared" ref="D116:L116" si="73">D31</f>
        <v>27</v>
      </c>
      <c r="E116" s="130" t="str">
        <f t="shared" si="73"/>
        <v/>
      </c>
      <c r="F116" s="130" t="str">
        <f t="shared" si="73"/>
        <v/>
      </c>
      <c r="G116" s="130" t="str">
        <f t="shared" si="73"/>
        <v/>
      </c>
      <c r="H116" s="130" t="str">
        <f t="shared" si="73"/>
        <v/>
      </c>
      <c r="I116" s="130" t="str">
        <f t="shared" si="73"/>
        <v/>
      </c>
      <c r="J116" s="130" t="str">
        <f t="shared" si="73"/>
        <v/>
      </c>
      <c r="K116" s="130" t="str">
        <f t="shared" si="73"/>
        <v/>
      </c>
      <c r="L116" s="130" t="str">
        <f t="shared" si="73"/>
        <v/>
      </c>
      <c r="M116" s="130">
        <f t="shared" si="46"/>
        <v>27</v>
      </c>
      <c r="N116" s="56">
        <f t="shared" si="47"/>
        <v>0.01875</v>
      </c>
      <c r="O116" s="125" t="str">
        <f t="shared" si="27"/>
        <v>FUNIL</v>
      </c>
      <c r="P116" s="58">
        <f t="shared" si="28"/>
        <v>0.6569444444</v>
      </c>
      <c r="Q116" s="53" t="str">
        <f>IF(Q30=O$1,"0",Q30)</f>
        <v>0</v>
      </c>
      <c r="R116" s="58">
        <f t="shared" si="29"/>
        <v>0.6569444444</v>
      </c>
      <c r="S116" s="4"/>
      <c r="T116" s="46">
        <f t="shared" si="30"/>
        <v>27</v>
      </c>
      <c r="U116" s="15">
        <f t="shared" si="31"/>
        <v>0</v>
      </c>
      <c r="V116" s="47">
        <f t="shared" si="32"/>
        <v>0</v>
      </c>
      <c r="W116" s="46">
        <f t="shared" si="33"/>
        <v>0</v>
      </c>
      <c r="X116" s="15">
        <f t="shared" si="34"/>
        <v>0</v>
      </c>
      <c r="Y116" s="47">
        <f t="shared" si="35"/>
        <v>0</v>
      </c>
      <c r="Z116" s="46">
        <f t="shared" si="36"/>
        <v>0</v>
      </c>
      <c r="AA116" s="15">
        <f t="shared" si="37"/>
        <v>0</v>
      </c>
      <c r="AB116" s="47">
        <f t="shared" si="38"/>
        <v>0</v>
      </c>
      <c r="AC116" s="46">
        <f t="shared" si="39"/>
        <v>27</v>
      </c>
      <c r="AD116" s="59">
        <f t="shared" si="40"/>
        <v>27</v>
      </c>
      <c r="AE116" s="4"/>
      <c r="AF116" s="60">
        <f t="shared" si="41"/>
        <v>27</v>
      </c>
      <c r="AG116" s="61">
        <f t="shared" si="42"/>
        <v>0.01875</v>
      </c>
      <c r="AH116" s="62">
        <f t="shared" si="43"/>
        <v>0.6569444444</v>
      </c>
      <c r="AI116" s="62">
        <f t="shared" si="44"/>
        <v>0.6569444444</v>
      </c>
      <c r="AJ116" s="4"/>
      <c r="AK116" s="4"/>
      <c r="AM116" s="4"/>
    </row>
    <row r="117" ht="12.75" customHeight="1">
      <c r="A117" s="51">
        <v>15.0</v>
      </c>
      <c r="B117" s="129" t="str">
        <f>O30</f>
        <v>FUNIL</v>
      </c>
      <c r="C117" s="53">
        <f t="shared" ref="C117:C119" si="75">IF(O30=O$1,"0",R116)</f>
        <v>0.6569444444</v>
      </c>
      <c r="D117" s="130">
        <f t="shared" ref="D117:L117" si="74">D30</f>
        <v>18</v>
      </c>
      <c r="E117" s="130" t="str">
        <f t="shared" si="74"/>
        <v/>
      </c>
      <c r="F117" s="130" t="str">
        <f t="shared" si="74"/>
        <v/>
      </c>
      <c r="G117" s="130" t="str">
        <f t="shared" si="74"/>
        <v/>
      </c>
      <c r="H117" s="130" t="str">
        <f t="shared" si="74"/>
        <v/>
      </c>
      <c r="I117" s="130" t="str">
        <f t="shared" si="74"/>
        <v/>
      </c>
      <c r="J117" s="130" t="str">
        <f t="shared" si="74"/>
        <v/>
      </c>
      <c r="K117" s="130" t="str">
        <f t="shared" si="74"/>
        <v/>
      </c>
      <c r="L117" s="130" t="str">
        <f t="shared" si="74"/>
        <v/>
      </c>
      <c r="M117" s="130">
        <f t="shared" si="46"/>
        <v>18</v>
      </c>
      <c r="N117" s="56">
        <f t="shared" si="47"/>
        <v>0.0125</v>
      </c>
      <c r="O117" s="125" t="str">
        <f t="shared" si="27"/>
        <v>SÃO LUIZ DO NORTE</v>
      </c>
      <c r="P117" s="58">
        <f t="shared" si="28"/>
        <v>0.6694444444</v>
      </c>
      <c r="Q117" s="53" t="str">
        <f>IF(Q29=O$1,"0",Q29)</f>
        <v>0</v>
      </c>
      <c r="R117" s="58">
        <f t="shared" si="29"/>
        <v>0.6694444444</v>
      </c>
      <c r="S117" s="4"/>
      <c r="T117" s="46">
        <f t="shared" si="30"/>
        <v>18</v>
      </c>
      <c r="U117" s="15">
        <f t="shared" si="31"/>
        <v>0</v>
      </c>
      <c r="V117" s="47">
        <f t="shared" si="32"/>
        <v>0</v>
      </c>
      <c r="W117" s="46">
        <f t="shared" si="33"/>
        <v>0</v>
      </c>
      <c r="X117" s="15">
        <f t="shared" si="34"/>
        <v>0</v>
      </c>
      <c r="Y117" s="47">
        <f t="shared" si="35"/>
        <v>0</v>
      </c>
      <c r="Z117" s="46">
        <f t="shared" si="36"/>
        <v>0</v>
      </c>
      <c r="AA117" s="15">
        <f t="shared" si="37"/>
        <v>0</v>
      </c>
      <c r="AB117" s="47">
        <f t="shared" si="38"/>
        <v>0</v>
      </c>
      <c r="AC117" s="46">
        <f t="shared" si="39"/>
        <v>18</v>
      </c>
      <c r="AD117" s="59">
        <f t="shared" si="40"/>
        <v>18</v>
      </c>
      <c r="AE117" s="4"/>
      <c r="AF117" s="60">
        <f t="shared" si="41"/>
        <v>18</v>
      </c>
      <c r="AG117" s="61">
        <f t="shared" si="42"/>
        <v>0.0125</v>
      </c>
      <c r="AH117" s="62">
        <f t="shared" si="43"/>
        <v>0.6694444444</v>
      </c>
      <c r="AI117" s="62">
        <f t="shared" si="44"/>
        <v>0.6694444444</v>
      </c>
      <c r="AJ117" s="4"/>
      <c r="AK117" s="4"/>
      <c r="AM117" s="4"/>
    </row>
    <row r="118" ht="12.75" customHeight="1">
      <c r="A118" s="25">
        <v>14.0</v>
      </c>
      <c r="B118" s="129" t="str">
        <f>O29</f>
        <v>SÃO LUIZ DO NORTE</v>
      </c>
      <c r="C118" s="53">
        <f t="shared" si="75"/>
        <v>0.6694444444</v>
      </c>
      <c r="D118" s="130">
        <f t="shared" ref="D118:L118" si="76">D29</f>
        <v>11</v>
      </c>
      <c r="E118" s="130" t="str">
        <f t="shared" si="76"/>
        <v/>
      </c>
      <c r="F118" s="130" t="str">
        <f t="shared" si="76"/>
        <v/>
      </c>
      <c r="G118" s="130" t="str">
        <f t="shared" si="76"/>
        <v/>
      </c>
      <c r="H118" s="130" t="str">
        <f t="shared" si="76"/>
        <v/>
      </c>
      <c r="I118" s="130" t="str">
        <f t="shared" si="76"/>
        <v/>
      </c>
      <c r="J118" s="130" t="str">
        <f t="shared" si="76"/>
        <v/>
      </c>
      <c r="K118" s="130" t="str">
        <f t="shared" si="76"/>
        <v/>
      </c>
      <c r="L118" s="130" t="str">
        <f t="shared" si="76"/>
        <v/>
      </c>
      <c r="M118" s="130">
        <f t="shared" si="46"/>
        <v>11</v>
      </c>
      <c r="N118" s="56">
        <f t="shared" si="47"/>
        <v>0.007638888889</v>
      </c>
      <c r="O118" s="125" t="str">
        <f t="shared" si="27"/>
        <v>ENTRADA PARA NORTELÂNDIA</v>
      </c>
      <c r="P118" s="58">
        <f t="shared" si="28"/>
        <v>0.6770833333</v>
      </c>
      <c r="Q118" s="53" t="str">
        <f>IF(Q28=O$1,"0",Q28)</f>
        <v>0</v>
      </c>
      <c r="R118" s="58">
        <f t="shared" si="29"/>
        <v>0.6770833333</v>
      </c>
      <c r="S118" s="4"/>
      <c r="T118" s="46">
        <f t="shared" si="30"/>
        <v>11</v>
      </c>
      <c r="U118" s="15">
        <f t="shared" si="31"/>
        <v>0</v>
      </c>
      <c r="V118" s="47">
        <f t="shared" si="32"/>
        <v>0</v>
      </c>
      <c r="W118" s="46">
        <f t="shared" si="33"/>
        <v>0</v>
      </c>
      <c r="X118" s="15">
        <f t="shared" si="34"/>
        <v>0</v>
      </c>
      <c r="Y118" s="47">
        <f t="shared" si="35"/>
        <v>0</v>
      </c>
      <c r="Z118" s="46">
        <f t="shared" si="36"/>
        <v>0</v>
      </c>
      <c r="AA118" s="15">
        <f t="shared" si="37"/>
        <v>0</v>
      </c>
      <c r="AB118" s="47">
        <f t="shared" si="38"/>
        <v>0</v>
      </c>
      <c r="AC118" s="46">
        <f t="shared" si="39"/>
        <v>11</v>
      </c>
      <c r="AD118" s="59">
        <f t="shared" si="40"/>
        <v>11</v>
      </c>
      <c r="AE118" s="4"/>
      <c r="AF118" s="60">
        <f t="shared" si="41"/>
        <v>11</v>
      </c>
      <c r="AG118" s="61">
        <f t="shared" si="42"/>
        <v>0.007638888889</v>
      </c>
      <c r="AH118" s="62">
        <f t="shared" si="43"/>
        <v>0.6770833333</v>
      </c>
      <c r="AI118" s="62">
        <f t="shared" si="44"/>
        <v>0.6770833333</v>
      </c>
      <c r="AJ118" s="4"/>
      <c r="AK118" s="4"/>
      <c r="AM118" s="4"/>
    </row>
    <row r="119" ht="12.75" customHeight="1">
      <c r="A119" s="51">
        <v>13.0</v>
      </c>
      <c r="B119" s="129" t="str">
        <f>O28</f>
        <v>ENTRADA PARA NORTELÂNDIA</v>
      </c>
      <c r="C119" s="53">
        <f t="shared" si="75"/>
        <v>0.6770833333</v>
      </c>
      <c r="D119" s="130">
        <f t="shared" ref="D119:L119" si="77">D28</f>
        <v>12</v>
      </c>
      <c r="E119" s="130" t="str">
        <f t="shared" si="77"/>
        <v/>
      </c>
      <c r="F119" s="130" t="str">
        <f t="shared" si="77"/>
        <v/>
      </c>
      <c r="G119" s="130" t="str">
        <f t="shared" si="77"/>
        <v/>
      </c>
      <c r="H119" s="130" t="str">
        <f t="shared" si="77"/>
        <v/>
      </c>
      <c r="I119" s="130" t="str">
        <f t="shared" si="77"/>
        <v/>
      </c>
      <c r="J119" s="130" t="str">
        <f t="shared" si="77"/>
        <v/>
      </c>
      <c r="K119" s="130" t="str">
        <f t="shared" si="77"/>
        <v/>
      </c>
      <c r="L119" s="130" t="str">
        <f t="shared" si="77"/>
        <v/>
      </c>
      <c r="M119" s="130">
        <f t="shared" si="46"/>
        <v>12</v>
      </c>
      <c r="N119" s="56">
        <f t="shared" si="47"/>
        <v>0.008333333333</v>
      </c>
      <c r="O119" s="125" t="str">
        <f t="shared" si="27"/>
        <v>ESPÍRITO SANTO</v>
      </c>
      <c r="P119" s="58">
        <f t="shared" si="28"/>
        <v>0.6854166667</v>
      </c>
      <c r="Q119" s="53" t="str">
        <f>IF(Q27=O$1,"0",Q27)</f>
        <v>0</v>
      </c>
      <c r="R119" s="58">
        <f t="shared" si="29"/>
        <v>0.6854166667</v>
      </c>
      <c r="S119" s="4"/>
      <c r="T119" s="46">
        <f t="shared" si="30"/>
        <v>12</v>
      </c>
      <c r="U119" s="15">
        <f t="shared" si="31"/>
        <v>0</v>
      </c>
      <c r="V119" s="47">
        <f t="shared" si="32"/>
        <v>0</v>
      </c>
      <c r="W119" s="46">
        <f t="shared" si="33"/>
        <v>0</v>
      </c>
      <c r="X119" s="15">
        <f t="shared" si="34"/>
        <v>0</v>
      </c>
      <c r="Y119" s="47">
        <f t="shared" si="35"/>
        <v>0</v>
      </c>
      <c r="Z119" s="46">
        <f t="shared" si="36"/>
        <v>0</v>
      </c>
      <c r="AA119" s="15">
        <f t="shared" si="37"/>
        <v>0</v>
      </c>
      <c r="AB119" s="47">
        <f t="shared" si="38"/>
        <v>0</v>
      </c>
      <c r="AC119" s="46">
        <f t="shared" si="39"/>
        <v>12</v>
      </c>
      <c r="AD119" s="59">
        <f t="shared" si="40"/>
        <v>12</v>
      </c>
      <c r="AE119" s="4"/>
      <c r="AF119" s="60">
        <f t="shared" si="41"/>
        <v>12</v>
      </c>
      <c r="AG119" s="61">
        <f t="shared" si="42"/>
        <v>0.008333333333</v>
      </c>
      <c r="AH119" s="62">
        <f t="shared" si="43"/>
        <v>0.6854166667</v>
      </c>
      <c r="AI119" s="62">
        <f t="shared" si="44"/>
        <v>0.6854166667</v>
      </c>
      <c r="AJ119" s="4"/>
      <c r="AK119" s="4"/>
      <c r="AM119" s="4"/>
    </row>
    <row r="120" ht="12.75" customHeight="1">
      <c r="A120" s="25">
        <v>12.0</v>
      </c>
      <c r="B120" s="129" t="str">
        <f>O27</f>
        <v>ESPÍRITO SANTO</v>
      </c>
      <c r="C120" s="53">
        <f t="shared" ref="C120:C121" si="79">IF(O27=O$1,"0",R119)</f>
        <v>0.6854166667</v>
      </c>
      <c r="D120" s="130">
        <f t="shared" ref="D120:L120" si="78">D27</f>
        <v>10</v>
      </c>
      <c r="E120" s="130" t="str">
        <f t="shared" si="78"/>
        <v/>
      </c>
      <c r="F120" s="130" t="str">
        <f t="shared" si="78"/>
        <v/>
      </c>
      <c r="G120" s="130" t="str">
        <f t="shared" si="78"/>
        <v/>
      </c>
      <c r="H120" s="130" t="str">
        <f t="shared" si="78"/>
        <v/>
      </c>
      <c r="I120" s="130" t="str">
        <f t="shared" si="78"/>
        <v/>
      </c>
      <c r="J120" s="130" t="str">
        <f t="shared" si="78"/>
        <v/>
      </c>
      <c r="K120" s="130" t="str">
        <f t="shared" si="78"/>
        <v/>
      </c>
      <c r="L120" s="130" t="str">
        <f t="shared" si="78"/>
        <v/>
      </c>
      <c r="M120" s="130">
        <f t="shared" si="46"/>
        <v>10</v>
      </c>
      <c r="N120" s="56">
        <f t="shared" si="47"/>
        <v>0.006944444444</v>
      </c>
      <c r="O120" s="125" t="str">
        <f t="shared" si="27"/>
        <v>ENTRADA PARA ITAPACÍ</v>
      </c>
      <c r="P120" s="58">
        <f t="shared" si="28"/>
        <v>0.6923611111</v>
      </c>
      <c r="Q120" s="53" t="str">
        <f>IF(Q26=O$1,"0",Q26)</f>
        <v>0</v>
      </c>
      <c r="R120" s="58">
        <f t="shared" si="29"/>
        <v>0.6923611111</v>
      </c>
      <c r="S120" s="4"/>
      <c r="T120" s="46">
        <f t="shared" si="30"/>
        <v>10</v>
      </c>
      <c r="U120" s="15">
        <f t="shared" si="31"/>
        <v>0</v>
      </c>
      <c r="V120" s="47">
        <f t="shared" si="32"/>
        <v>0</v>
      </c>
      <c r="W120" s="46">
        <f t="shared" si="33"/>
        <v>0</v>
      </c>
      <c r="X120" s="15">
        <f t="shared" si="34"/>
        <v>0</v>
      </c>
      <c r="Y120" s="47">
        <f t="shared" si="35"/>
        <v>0</v>
      </c>
      <c r="Z120" s="46">
        <f t="shared" si="36"/>
        <v>0</v>
      </c>
      <c r="AA120" s="15">
        <f t="shared" si="37"/>
        <v>0</v>
      </c>
      <c r="AB120" s="47">
        <f t="shared" si="38"/>
        <v>0</v>
      </c>
      <c r="AC120" s="46">
        <f t="shared" si="39"/>
        <v>10</v>
      </c>
      <c r="AD120" s="59">
        <f t="shared" si="40"/>
        <v>10</v>
      </c>
      <c r="AE120" s="4"/>
      <c r="AF120" s="60">
        <f t="shared" si="41"/>
        <v>10</v>
      </c>
      <c r="AG120" s="61">
        <f t="shared" si="42"/>
        <v>0.006944444444</v>
      </c>
      <c r="AH120" s="62">
        <f t="shared" si="43"/>
        <v>0.6923611111</v>
      </c>
      <c r="AI120" s="62">
        <f t="shared" si="44"/>
        <v>0.6923611111</v>
      </c>
      <c r="AJ120" s="4"/>
      <c r="AK120" s="4"/>
      <c r="AM120" s="4"/>
    </row>
    <row r="121" ht="12.75" customHeight="1">
      <c r="A121" s="51">
        <v>11.0</v>
      </c>
      <c r="B121" s="129" t="str">
        <f>O26</f>
        <v>ENTRADA PARA ITAPACÍ</v>
      </c>
      <c r="C121" s="53">
        <f t="shared" si="79"/>
        <v>0.6923611111</v>
      </c>
      <c r="D121" s="130">
        <f t="shared" ref="D121:L121" si="80">D26</f>
        <v>10</v>
      </c>
      <c r="E121" s="130" t="str">
        <f t="shared" si="80"/>
        <v/>
      </c>
      <c r="F121" s="130" t="str">
        <f t="shared" si="80"/>
        <v/>
      </c>
      <c r="G121" s="130" t="str">
        <f t="shared" si="80"/>
        <v/>
      </c>
      <c r="H121" s="130" t="str">
        <f t="shared" si="80"/>
        <v/>
      </c>
      <c r="I121" s="130" t="str">
        <f t="shared" si="80"/>
        <v/>
      </c>
      <c r="J121" s="130" t="str">
        <f t="shared" si="80"/>
        <v/>
      </c>
      <c r="K121" s="130" t="str">
        <f t="shared" si="80"/>
        <v/>
      </c>
      <c r="L121" s="130" t="str">
        <f t="shared" si="80"/>
        <v/>
      </c>
      <c r="M121" s="130">
        <f t="shared" si="46"/>
        <v>10</v>
      </c>
      <c r="N121" s="56">
        <f t="shared" si="47"/>
        <v>0.006944444444</v>
      </c>
      <c r="O121" s="125" t="str">
        <f t="shared" si="27"/>
        <v>JARDIM PAULISTA</v>
      </c>
      <c r="P121" s="58">
        <f t="shared" si="28"/>
        <v>0.6993055556</v>
      </c>
      <c r="Q121" s="53" t="str">
        <f>IF(Q25=O$1,"0",Q25)</f>
        <v>0</v>
      </c>
      <c r="R121" s="58">
        <f t="shared" si="29"/>
        <v>0.6993055556</v>
      </c>
      <c r="S121" s="4"/>
      <c r="T121" s="46">
        <f t="shared" si="30"/>
        <v>10</v>
      </c>
      <c r="U121" s="15">
        <f t="shared" si="31"/>
        <v>0</v>
      </c>
      <c r="V121" s="47">
        <f t="shared" si="32"/>
        <v>0</v>
      </c>
      <c r="W121" s="46">
        <f t="shared" si="33"/>
        <v>0</v>
      </c>
      <c r="X121" s="15">
        <f t="shared" si="34"/>
        <v>0</v>
      </c>
      <c r="Y121" s="47">
        <f t="shared" si="35"/>
        <v>0</v>
      </c>
      <c r="Z121" s="46">
        <f t="shared" si="36"/>
        <v>0</v>
      </c>
      <c r="AA121" s="15">
        <f t="shared" si="37"/>
        <v>0</v>
      </c>
      <c r="AB121" s="47">
        <f t="shared" si="38"/>
        <v>0</v>
      </c>
      <c r="AC121" s="46">
        <f t="shared" si="39"/>
        <v>10</v>
      </c>
      <c r="AD121" s="59">
        <f t="shared" si="40"/>
        <v>10</v>
      </c>
      <c r="AE121" s="4"/>
      <c r="AF121" s="60">
        <f t="shared" si="41"/>
        <v>10</v>
      </c>
      <c r="AG121" s="61">
        <f t="shared" si="42"/>
        <v>0.006944444444</v>
      </c>
      <c r="AH121" s="62">
        <f t="shared" si="43"/>
        <v>0.6993055556</v>
      </c>
      <c r="AI121" s="62">
        <f t="shared" si="44"/>
        <v>0.6993055556</v>
      </c>
      <c r="AJ121" s="4"/>
      <c r="AK121" s="4"/>
      <c r="AM121" s="4"/>
    </row>
    <row r="122" ht="12.75" customHeight="1">
      <c r="A122" s="25">
        <v>10.0</v>
      </c>
      <c r="B122" s="129" t="str">
        <f>O25</f>
        <v>JARDIM PAULISTA</v>
      </c>
      <c r="C122" s="53">
        <f>IF(O25=O$1,"0",R121)</f>
        <v>0.6993055556</v>
      </c>
      <c r="D122" s="130">
        <f t="shared" ref="D122:L122" si="81">D25</f>
        <v>19</v>
      </c>
      <c r="E122" s="130" t="str">
        <f t="shared" si="81"/>
        <v/>
      </c>
      <c r="F122" s="130" t="str">
        <f t="shared" si="81"/>
        <v/>
      </c>
      <c r="G122" s="130" t="str">
        <f t="shared" si="81"/>
        <v/>
      </c>
      <c r="H122" s="130" t="str">
        <f t="shared" si="81"/>
        <v/>
      </c>
      <c r="I122" s="130" t="str">
        <f t="shared" si="81"/>
        <v/>
      </c>
      <c r="J122" s="130">
        <f t="shared" si="81"/>
        <v>4</v>
      </c>
      <c r="K122" s="130" t="str">
        <f t="shared" si="81"/>
        <v/>
      </c>
      <c r="L122" s="130" t="str">
        <f t="shared" si="81"/>
        <v/>
      </c>
      <c r="M122" s="130">
        <f t="shared" si="46"/>
        <v>23</v>
      </c>
      <c r="N122" s="56">
        <f t="shared" si="47"/>
        <v>0.01875</v>
      </c>
      <c r="O122" s="125" t="str">
        <f t="shared" si="27"/>
        <v>CERES</v>
      </c>
      <c r="P122" s="58">
        <f t="shared" si="28"/>
        <v>0.7180555556</v>
      </c>
      <c r="Q122" s="53" t="str">
        <f>IF(Q24=O$1,"0",Q24)</f>
        <v>0</v>
      </c>
      <c r="R122" s="58">
        <f t="shared" si="29"/>
        <v>0.7180555556</v>
      </c>
      <c r="S122" s="4"/>
      <c r="T122" s="46">
        <f t="shared" si="30"/>
        <v>19</v>
      </c>
      <c r="U122" s="15">
        <f t="shared" si="31"/>
        <v>0</v>
      </c>
      <c r="V122" s="47">
        <f t="shared" si="32"/>
        <v>0</v>
      </c>
      <c r="W122" s="46">
        <f t="shared" si="33"/>
        <v>0</v>
      </c>
      <c r="X122" s="15">
        <f t="shared" si="34"/>
        <v>0</v>
      </c>
      <c r="Y122" s="47">
        <f t="shared" si="35"/>
        <v>0</v>
      </c>
      <c r="Z122" s="46">
        <f t="shared" si="36"/>
        <v>8</v>
      </c>
      <c r="AA122" s="15">
        <f t="shared" si="37"/>
        <v>0</v>
      </c>
      <c r="AB122" s="47">
        <f t="shared" si="38"/>
        <v>0</v>
      </c>
      <c r="AC122" s="46">
        <f t="shared" si="39"/>
        <v>27</v>
      </c>
      <c r="AD122" s="59">
        <f t="shared" si="40"/>
        <v>27</v>
      </c>
      <c r="AE122" s="4"/>
      <c r="AF122" s="60">
        <f t="shared" si="41"/>
        <v>27</v>
      </c>
      <c r="AG122" s="61">
        <f t="shared" si="42"/>
        <v>0.01875</v>
      </c>
      <c r="AH122" s="62">
        <f t="shared" si="43"/>
        <v>0.7180555556</v>
      </c>
      <c r="AI122" s="62">
        <f t="shared" si="44"/>
        <v>0.7180555556</v>
      </c>
      <c r="AJ122" s="4"/>
      <c r="AK122" s="4"/>
      <c r="AM122" s="4"/>
    </row>
    <row r="123" ht="12.75" customHeight="1">
      <c r="A123" s="51">
        <v>9.0</v>
      </c>
      <c r="B123" s="129" t="str">
        <f>O24</f>
        <v>CERES</v>
      </c>
      <c r="C123" s="53">
        <f>IF(O24=O$1,"0",R122)</f>
        <v>0.7180555556</v>
      </c>
      <c r="D123" s="130" t="str">
        <f t="shared" ref="D123:L123" si="82">D24</f>
        <v/>
      </c>
      <c r="E123" s="130" t="str">
        <f t="shared" si="82"/>
        <v/>
      </c>
      <c r="F123" s="130" t="str">
        <f t="shared" si="82"/>
        <v/>
      </c>
      <c r="G123" s="130" t="str">
        <f t="shared" si="82"/>
        <v/>
      </c>
      <c r="H123" s="130" t="str">
        <f t="shared" si="82"/>
        <v/>
      </c>
      <c r="I123" s="130" t="str">
        <f t="shared" si="82"/>
        <v/>
      </c>
      <c r="J123" s="130">
        <f t="shared" si="82"/>
        <v>2</v>
      </c>
      <c r="K123" s="130" t="str">
        <f t="shared" si="82"/>
        <v/>
      </c>
      <c r="L123" s="130" t="str">
        <f t="shared" si="82"/>
        <v/>
      </c>
      <c r="M123" s="130">
        <f t="shared" si="46"/>
        <v>2</v>
      </c>
      <c r="N123" s="56">
        <f t="shared" si="47"/>
        <v>0.002777777778</v>
      </c>
      <c r="O123" s="125" t="str">
        <f t="shared" si="27"/>
        <v>RIALMA </v>
      </c>
      <c r="P123" s="58">
        <f t="shared" si="28"/>
        <v>0.7208333333</v>
      </c>
      <c r="Q123" s="53" t="str">
        <f>IF(Q23=O$1,"0",Q23)</f>
        <v>0</v>
      </c>
      <c r="R123" s="58">
        <f t="shared" si="29"/>
        <v>0.7208333333</v>
      </c>
      <c r="S123" s="4"/>
      <c r="T123" s="46">
        <f t="shared" si="30"/>
        <v>0</v>
      </c>
      <c r="U123" s="15">
        <f t="shared" si="31"/>
        <v>0</v>
      </c>
      <c r="V123" s="47">
        <f t="shared" si="32"/>
        <v>0</v>
      </c>
      <c r="W123" s="46">
        <f t="shared" si="33"/>
        <v>0</v>
      </c>
      <c r="X123" s="15">
        <f t="shared" si="34"/>
        <v>0</v>
      </c>
      <c r="Y123" s="47">
        <f t="shared" si="35"/>
        <v>0</v>
      </c>
      <c r="Z123" s="46">
        <f t="shared" si="36"/>
        <v>4</v>
      </c>
      <c r="AA123" s="15">
        <f t="shared" si="37"/>
        <v>0</v>
      </c>
      <c r="AB123" s="47">
        <f t="shared" si="38"/>
        <v>0</v>
      </c>
      <c r="AC123" s="46">
        <f t="shared" si="39"/>
        <v>4</v>
      </c>
      <c r="AD123" s="59">
        <f t="shared" si="40"/>
        <v>4</v>
      </c>
      <c r="AE123" s="4"/>
      <c r="AF123" s="60">
        <f t="shared" si="41"/>
        <v>4</v>
      </c>
      <c r="AG123" s="61">
        <f t="shared" si="42"/>
        <v>0.002777777778</v>
      </c>
      <c r="AH123" s="62">
        <f t="shared" si="43"/>
        <v>0.7208333333</v>
      </c>
      <c r="AI123" s="62">
        <f t="shared" si="44"/>
        <v>0.7208333333</v>
      </c>
      <c r="AJ123" s="4"/>
      <c r="AK123" s="4"/>
      <c r="AM123" s="4"/>
    </row>
    <row r="124" ht="12.75" customHeight="1">
      <c r="A124" s="25">
        <v>8.0</v>
      </c>
      <c r="B124" s="129" t="str">
        <f>O23</f>
        <v>RIALMA </v>
      </c>
      <c r="C124" s="53">
        <f>IF(O23=O$1,"0",R123)</f>
        <v>0.7208333333</v>
      </c>
      <c r="D124" s="130">
        <f t="shared" ref="D124:L124" si="83">D23</f>
        <v>15</v>
      </c>
      <c r="E124" s="130" t="str">
        <f t="shared" si="83"/>
        <v/>
      </c>
      <c r="F124" s="130" t="str">
        <f t="shared" si="83"/>
        <v/>
      </c>
      <c r="G124" s="130" t="str">
        <f t="shared" si="83"/>
        <v/>
      </c>
      <c r="H124" s="130" t="str">
        <f t="shared" si="83"/>
        <v/>
      </c>
      <c r="I124" s="130" t="str">
        <f t="shared" si="83"/>
        <v/>
      </c>
      <c r="J124" s="130">
        <f t="shared" si="83"/>
        <v>2</v>
      </c>
      <c r="K124" s="130" t="str">
        <f t="shared" si="83"/>
        <v/>
      </c>
      <c r="L124" s="130" t="str">
        <f t="shared" si="83"/>
        <v/>
      </c>
      <c r="M124" s="130">
        <f t="shared" si="46"/>
        <v>17</v>
      </c>
      <c r="N124" s="56">
        <f t="shared" si="47"/>
        <v>0.01319444444</v>
      </c>
      <c r="O124" s="131" t="str">
        <f t="shared" si="27"/>
        <v>RIANÁPOLIS</v>
      </c>
      <c r="P124" s="58">
        <f t="shared" si="28"/>
        <v>0.7340277778</v>
      </c>
      <c r="Q124" s="53" t="str">
        <f>IF(Q22=O$1,"0",Q22)</f>
        <v>0</v>
      </c>
      <c r="R124" s="58">
        <f t="shared" si="29"/>
        <v>0.7340277778</v>
      </c>
      <c r="S124" s="4"/>
      <c r="T124" s="46">
        <f t="shared" si="30"/>
        <v>15</v>
      </c>
      <c r="U124" s="15">
        <f t="shared" si="31"/>
        <v>0</v>
      </c>
      <c r="V124" s="47">
        <f t="shared" si="32"/>
        <v>0</v>
      </c>
      <c r="W124" s="46">
        <f t="shared" si="33"/>
        <v>0</v>
      </c>
      <c r="X124" s="15">
        <f t="shared" si="34"/>
        <v>0</v>
      </c>
      <c r="Y124" s="47">
        <f t="shared" si="35"/>
        <v>0</v>
      </c>
      <c r="Z124" s="46">
        <f t="shared" si="36"/>
        <v>4</v>
      </c>
      <c r="AA124" s="15">
        <f t="shared" si="37"/>
        <v>0</v>
      </c>
      <c r="AB124" s="47">
        <f t="shared" si="38"/>
        <v>0</v>
      </c>
      <c r="AC124" s="46">
        <f t="shared" si="39"/>
        <v>19</v>
      </c>
      <c r="AD124" s="59">
        <f t="shared" si="40"/>
        <v>19</v>
      </c>
      <c r="AE124" s="4"/>
      <c r="AF124" s="60">
        <f t="shared" si="41"/>
        <v>19</v>
      </c>
      <c r="AG124" s="61">
        <f t="shared" si="42"/>
        <v>0.01319444444</v>
      </c>
      <c r="AH124" s="62">
        <f t="shared" si="43"/>
        <v>0.7340277778</v>
      </c>
      <c r="AI124" s="62">
        <f t="shared" si="44"/>
        <v>0.7340277778</v>
      </c>
      <c r="AJ124" s="4"/>
      <c r="AK124" s="4"/>
      <c r="AM124" s="4"/>
    </row>
    <row r="125" ht="12.75" customHeight="1">
      <c r="A125" s="51">
        <v>7.0</v>
      </c>
      <c r="B125" s="129" t="str">
        <f>O22</f>
        <v>RIANÁPOLIS</v>
      </c>
      <c r="C125" s="53">
        <v>0.4166666666666667</v>
      </c>
      <c r="D125" s="130">
        <f t="shared" ref="D125:L125" si="84">D22</f>
        <v>15</v>
      </c>
      <c r="E125" s="130" t="str">
        <f t="shared" si="84"/>
        <v/>
      </c>
      <c r="F125" s="130" t="str">
        <f t="shared" si="84"/>
        <v/>
      </c>
      <c r="G125" s="130" t="str">
        <f t="shared" si="84"/>
        <v/>
      </c>
      <c r="H125" s="130" t="str">
        <f t="shared" si="84"/>
        <v/>
      </c>
      <c r="I125" s="130" t="str">
        <f t="shared" si="84"/>
        <v/>
      </c>
      <c r="J125" s="130" t="str">
        <f t="shared" si="84"/>
        <v/>
      </c>
      <c r="K125" s="130" t="str">
        <f t="shared" si="84"/>
        <v/>
      </c>
      <c r="L125" s="130" t="str">
        <f t="shared" si="84"/>
        <v/>
      </c>
      <c r="M125" s="130">
        <f t="shared" si="46"/>
        <v>15</v>
      </c>
      <c r="N125" s="56">
        <f t="shared" si="47"/>
        <v>0.01041666667</v>
      </c>
      <c r="O125" s="129" t="str">
        <f t="shared" si="27"/>
        <v>SARAIVA</v>
      </c>
      <c r="P125" s="58">
        <f t="shared" si="28"/>
        <v>0.4270833333</v>
      </c>
      <c r="Q125" s="53" t="str">
        <f>IF(Q21=O$1,"0",Q21)</f>
        <v>0</v>
      </c>
      <c r="R125" s="58">
        <f t="shared" si="29"/>
        <v>0.4270833333</v>
      </c>
      <c r="S125" s="4"/>
      <c r="T125" s="46">
        <f t="shared" si="30"/>
        <v>15</v>
      </c>
      <c r="U125" s="15">
        <f t="shared" si="31"/>
        <v>0</v>
      </c>
      <c r="V125" s="47">
        <f t="shared" si="32"/>
        <v>0</v>
      </c>
      <c r="W125" s="46">
        <f t="shared" si="33"/>
        <v>0</v>
      </c>
      <c r="X125" s="15">
        <f t="shared" si="34"/>
        <v>0</v>
      </c>
      <c r="Y125" s="47">
        <f t="shared" si="35"/>
        <v>0</v>
      </c>
      <c r="Z125" s="46">
        <f t="shared" si="36"/>
        <v>0</v>
      </c>
      <c r="AA125" s="15">
        <f t="shared" si="37"/>
        <v>0</v>
      </c>
      <c r="AB125" s="47">
        <f t="shared" si="38"/>
        <v>0</v>
      </c>
      <c r="AC125" s="46">
        <f t="shared" si="39"/>
        <v>15</v>
      </c>
      <c r="AD125" s="59">
        <f t="shared" si="40"/>
        <v>15</v>
      </c>
      <c r="AE125" s="4"/>
      <c r="AF125" s="60">
        <f t="shared" si="41"/>
        <v>15</v>
      </c>
      <c r="AG125" s="61">
        <f t="shared" si="42"/>
        <v>0.01041666667</v>
      </c>
      <c r="AH125" s="62">
        <f t="shared" si="43"/>
        <v>0.4270833333</v>
      </c>
      <c r="AI125" s="62">
        <f t="shared" si="44"/>
        <v>0.4270833333</v>
      </c>
      <c r="AJ125" s="4"/>
      <c r="AK125" s="4"/>
      <c r="AM125" s="4"/>
    </row>
    <row r="126" ht="12.75" customHeight="1">
      <c r="A126" s="25">
        <v>6.0</v>
      </c>
      <c r="B126" s="129" t="str">
        <f>O21</f>
        <v>SARAIVA</v>
      </c>
      <c r="C126" s="53">
        <f t="shared" ref="C126:C127" si="86">IF(O21=O$1,"0",R125)</f>
        <v>0.4270833333</v>
      </c>
      <c r="D126" s="130">
        <f t="shared" ref="D126:L126" si="85">D21</f>
        <v>25</v>
      </c>
      <c r="E126" s="130" t="str">
        <f t="shared" si="85"/>
        <v/>
      </c>
      <c r="F126" s="130" t="str">
        <f t="shared" si="85"/>
        <v/>
      </c>
      <c r="G126" s="130" t="str">
        <f t="shared" si="85"/>
        <v/>
      </c>
      <c r="H126" s="130" t="str">
        <f t="shared" si="85"/>
        <v/>
      </c>
      <c r="I126" s="130" t="str">
        <f t="shared" si="85"/>
        <v/>
      </c>
      <c r="J126" s="130">
        <f t="shared" si="85"/>
        <v>3</v>
      </c>
      <c r="K126" s="130" t="str">
        <f t="shared" si="85"/>
        <v/>
      </c>
      <c r="L126" s="130" t="str">
        <f t="shared" si="85"/>
        <v/>
      </c>
      <c r="M126" s="130">
        <f t="shared" si="46"/>
        <v>28</v>
      </c>
      <c r="N126" s="56">
        <f t="shared" si="47"/>
        <v>0.02152777778</v>
      </c>
      <c r="O126" s="129" t="str">
        <f t="shared" si="27"/>
        <v>JARAGUÁ</v>
      </c>
      <c r="P126" s="58">
        <f t="shared" si="28"/>
        <v>0.4486111111</v>
      </c>
      <c r="Q126" s="53">
        <f>IF(Q20=O$1,"0",Q20)</f>
        <v>0.006944444444</v>
      </c>
      <c r="R126" s="58">
        <f t="shared" si="29"/>
        <v>0.4555555556</v>
      </c>
      <c r="S126" s="4"/>
      <c r="T126" s="46">
        <f t="shared" si="30"/>
        <v>25</v>
      </c>
      <c r="U126" s="15">
        <f t="shared" si="31"/>
        <v>0</v>
      </c>
      <c r="V126" s="47">
        <f t="shared" si="32"/>
        <v>0</v>
      </c>
      <c r="W126" s="46">
        <f t="shared" si="33"/>
        <v>0</v>
      </c>
      <c r="X126" s="15">
        <f t="shared" si="34"/>
        <v>0</v>
      </c>
      <c r="Y126" s="47">
        <f t="shared" si="35"/>
        <v>0</v>
      </c>
      <c r="Z126" s="46">
        <f t="shared" si="36"/>
        <v>6</v>
      </c>
      <c r="AA126" s="15">
        <f t="shared" si="37"/>
        <v>0</v>
      </c>
      <c r="AB126" s="47">
        <f t="shared" si="38"/>
        <v>0</v>
      </c>
      <c r="AC126" s="46">
        <f t="shared" si="39"/>
        <v>31</v>
      </c>
      <c r="AD126" s="59">
        <f t="shared" si="40"/>
        <v>31</v>
      </c>
      <c r="AE126" s="4"/>
      <c r="AF126" s="60">
        <f t="shared" si="41"/>
        <v>31</v>
      </c>
      <c r="AG126" s="61">
        <f t="shared" si="42"/>
        <v>0.02152777778</v>
      </c>
      <c r="AH126" s="62">
        <f t="shared" si="43"/>
        <v>0.4486111111</v>
      </c>
      <c r="AI126" s="62">
        <f t="shared" si="44"/>
        <v>0.4555555556</v>
      </c>
      <c r="AJ126" s="4"/>
      <c r="AK126" s="4"/>
      <c r="AM126" s="4"/>
    </row>
    <row r="127" ht="12.75" customHeight="1">
      <c r="A127" s="51">
        <v>5.0</v>
      </c>
      <c r="B127" s="129" t="str">
        <f>O20</f>
        <v>JARAGUÁ</v>
      </c>
      <c r="C127" s="53">
        <f t="shared" si="86"/>
        <v>0.4555555556</v>
      </c>
      <c r="D127" s="130">
        <f t="shared" ref="D127:L127" si="87">D20</f>
        <v>20</v>
      </c>
      <c r="E127" s="130" t="str">
        <f t="shared" si="87"/>
        <v/>
      </c>
      <c r="F127" s="130" t="str">
        <f t="shared" si="87"/>
        <v/>
      </c>
      <c r="G127" s="130">
        <f t="shared" si="87"/>
        <v>5</v>
      </c>
      <c r="H127" s="130" t="str">
        <f t="shared" si="87"/>
        <v/>
      </c>
      <c r="I127" s="130" t="str">
        <f t="shared" si="87"/>
        <v/>
      </c>
      <c r="J127" s="130">
        <f t="shared" si="87"/>
        <v>2</v>
      </c>
      <c r="K127" s="130" t="str">
        <f t="shared" si="87"/>
        <v/>
      </c>
      <c r="L127" s="130" t="str">
        <f t="shared" si="87"/>
        <v/>
      </c>
      <c r="M127" s="130">
        <f t="shared" si="46"/>
        <v>27</v>
      </c>
      <c r="N127" s="56">
        <f t="shared" si="47"/>
        <v>0.02152777778</v>
      </c>
      <c r="O127" s="129" t="str">
        <f t="shared" si="27"/>
        <v>SÃO FRANCISCO DE GOIÁS</v>
      </c>
      <c r="P127" s="58">
        <f t="shared" si="28"/>
        <v>0.4770833333</v>
      </c>
      <c r="Q127" s="53" t="str">
        <f>IF(Q19=O$1,"0",Q19)</f>
        <v>0</v>
      </c>
      <c r="R127" s="58">
        <f t="shared" si="29"/>
        <v>0.4770833333</v>
      </c>
      <c r="S127" s="4"/>
      <c r="T127" s="46">
        <f t="shared" si="30"/>
        <v>20</v>
      </c>
      <c r="U127" s="15">
        <f t="shared" si="31"/>
        <v>0</v>
      </c>
      <c r="V127" s="47">
        <f t="shared" si="32"/>
        <v>0</v>
      </c>
      <c r="W127" s="46">
        <f t="shared" si="33"/>
        <v>7.5</v>
      </c>
      <c r="X127" s="15">
        <f t="shared" si="34"/>
        <v>0</v>
      </c>
      <c r="Y127" s="47">
        <f t="shared" si="35"/>
        <v>0</v>
      </c>
      <c r="Z127" s="46">
        <f t="shared" si="36"/>
        <v>4</v>
      </c>
      <c r="AA127" s="15">
        <f t="shared" si="37"/>
        <v>0</v>
      </c>
      <c r="AB127" s="47">
        <f t="shared" si="38"/>
        <v>0</v>
      </c>
      <c r="AC127" s="46">
        <f t="shared" si="39"/>
        <v>31.5</v>
      </c>
      <c r="AD127" s="59">
        <f t="shared" si="40"/>
        <v>31.5</v>
      </c>
      <c r="AE127" s="4"/>
      <c r="AF127" s="60">
        <f t="shared" si="41"/>
        <v>31.5</v>
      </c>
      <c r="AG127" s="61">
        <f t="shared" si="42"/>
        <v>0.02152777778</v>
      </c>
      <c r="AH127" s="62">
        <f t="shared" si="43"/>
        <v>0.4770833333</v>
      </c>
      <c r="AI127" s="62">
        <f t="shared" si="44"/>
        <v>0.4770833333</v>
      </c>
      <c r="AJ127" s="4"/>
      <c r="AK127" s="4"/>
      <c r="AM127" s="4"/>
    </row>
    <row r="128" ht="12.75" customHeight="1">
      <c r="A128" s="25">
        <v>4.0</v>
      </c>
      <c r="B128" s="129" t="str">
        <f>O19</f>
        <v>SÃO FRANCISCO DE GOIÁS</v>
      </c>
      <c r="C128" s="53">
        <v>0.3423611111111111</v>
      </c>
      <c r="D128" s="130" t="str">
        <f t="shared" ref="D128:L128" si="88">D19</f>
        <v/>
      </c>
      <c r="E128" s="130" t="str">
        <f t="shared" si="88"/>
        <v/>
      </c>
      <c r="F128" s="130" t="str">
        <f t="shared" si="88"/>
        <v/>
      </c>
      <c r="G128" s="130">
        <f t="shared" si="88"/>
        <v>21</v>
      </c>
      <c r="H128" s="130" t="str">
        <f t="shared" si="88"/>
        <v/>
      </c>
      <c r="I128" s="130" t="str">
        <f t="shared" si="88"/>
        <v/>
      </c>
      <c r="J128" s="130">
        <f t="shared" si="88"/>
        <v>1</v>
      </c>
      <c r="K128" s="130" t="str">
        <f t="shared" si="88"/>
        <v/>
      </c>
      <c r="L128" s="130" t="str">
        <f t="shared" si="88"/>
        <v/>
      </c>
      <c r="M128" s="130">
        <f t="shared" si="46"/>
        <v>22</v>
      </c>
      <c r="N128" s="56">
        <f t="shared" si="47"/>
        <v>0.02291666667</v>
      </c>
      <c r="O128" s="129" t="str">
        <f t="shared" si="27"/>
        <v>PETROLINA DE GOIÁS</v>
      </c>
      <c r="P128" s="58">
        <f t="shared" si="28"/>
        <v>0.3652777778</v>
      </c>
      <c r="Q128" s="53" t="str">
        <f>IF(Q18=O$1,"0",Q18)</f>
        <v>0</v>
      </c>
      <c r="R128" s="58">
        <f t="shared" si="29"/>
        <v>0.3652777778</v>
      </c>
      <c r="S128" s="4"/>
      <c r="T128" s="46">
        <f t="shared" si="30"/>
        <v>0</v>
      </c>
      <c r="U128" s="15">
        <f t="shared" si="31"/>
        <v>0</v>
      </c>
      <c r="V128" s="47">
        <f t="shared" si="32"/>
        <v>0</v>
      </c>
      <c r="W128" s="46">
        <f t="shared" si="33"/>
        <v>31.5</v>
      </c>
      <c r="X128" s="15">
        <f t="shared" si="34"/>
        <v>0</v>
      </c>
      <c r="Y128" s="47">
        <f t="shared" si="35"/>
        <v>0</v>
      </c>
      <c r="Z128" s="46">
        <f t="shared" si="36"/>
        <v>2</v>
      </c>
      <c r="AA128" s="15">
        <f t="shared" si="37"/>
        <v>0</v>
      </c>
      <c r="AB128" s="47">
        <f t="shared" si="38"/>
        <v>0</v>
      </c>
      <c r="AC128" s="46">
        <f t="shared" si="39"/>
        <v>33.5</v>
      </c>
      <c r="AD128" s="59">
        <f t="shared" si="40"/>
        <v>33.5</v>
      </c>
      <c r="AE128" s="4"/>
      <c r="AF128" s="60">
        <f t="shared" si="41"/>
        <v>33.5</v>
      </c>
      <c r="AG128" s="61">
        <f t="shared" si="42"/>
        <v>0.02291666667</v>
      </c>
      <c r="AH128" s="62">
        <f t="shared" si="43"/>
        <v>0.3652777778</v>
      </c>
      <c r="AI128" s="62">
        <f t="shared" si="44"/>
        <v>0.3652777778</v>
      </c>
      <c r="AJ128" s="4"/>
      <c r="AK128" s="4"/>
      <c r="AM128" s="4"/>
    </row>
    <row r="129" ht="12.75" customHeight="1">
      <c r="A129" s="51">
        <v>3.0</v>
      </c>
      <c r="B129" s="129" t="str">
        <f>O18</f>
        <v>PETROLINA DE GOIÁS</v>
      </c>
      <c r="C129" s="53">
        <f>IF(O18=O$1,"0",R128)</f>
        <v>0.3652777778</v>
      </c>
      <c r="D129" s="130" t="str">
        <f t="shared" ref="D129:L129" si="89">D18</f>
        <v/>
      </c>
      <c r="E129" s="130" t="str">
        <f t="shared" si="89"/>
        <v/>
      </c>
      <c r="F129" s="130" t="str">
        <f t="shared" si="89"/>
        <v/>
      </c>
      <c r="G129" s="130">
        <f t="shared" si="89"/>
        <v>20</v>
      </c>
      <c r="H129" s="130" t="str">
        <f t="shared" si="89"/>
        <v/>
      </c>
      <c r="I129" s="130" t="str">
        <f t="shared" si="89"/>
        <v/>
      </c>
      <c r="J129" s="130">
        <f t="shared" si="89"/>
        <v>1</v>
      </c>
      <c r="K129" s="130" t="str">
        <f t="shared" si="89"/>
        <v/>
      </c>
      <c r="L129" s="130" t="str">
        <f t="shared" si="89"/>
        <v/>
      </c>
      <c r="M129" s="130">
        <f t="shared" si="46"/>
        <v>21</v>
      </c>
      <c r="N129" s="56">
        <f t="shared" si="47"/>
        <v>0.02222222222</v>
      </c>
      <c r="O129" s="129" t="str">
        <f t="shared" si="27"/>
        <v>ENTRADA PARA DAMOLÂNDIA</v>
      </c>
      <c r="P129" s="58">
        <f t="shared" si="28"/>
        <v>0.3875</v>
      </c>
      <c r="Q129" s="53" t="str">
        <f>IF(Q17=O$1,"0",Q17)</f>
        <v>0</v>
      </c>
      <c r="R129" s="58">
        <f t="shared" si="29"/>
        <v>0.3875</v>
      </c>
      <c r="S129" s="4"/>
      <c r="T129" s="46">
        <f t="shared" si="30"/>
        <v>0</v>
      </c>
      <c r="U129" s="15">
        <f t="shared" si="31"/>
        <v>0</v>
      </c>
      <c r="V129" s="47">
        <f t="shared" si="32"/>
        <v>0</v>
      </c>
      <c r="W129" s="46">
        <f t="shared" si="33"/>
        <v>30</v>
      </c>
      <c r="X129" s="15">
        <f t="shared" si="34"/>
        <v>0</v>
      </c>
      <c r="Y129" s="47">
        <f t="shared" si="35"/>
        <v>0</v>
      </c>
      <c r="Z129" s="46">
        <f t="shared" si="36"/>
        <v>2</v>
      </c>
      <c r="AA129" s="15">
        <f t="shared" si="37"/>
        <v>0</v>
      </c>
      <c r="AB129" s="47">
        <f t="shared" si="38"/>
        <v>0</v>
      </c>
      <c r="AC129" s="46">
        <f t="shared" si="39"/>
        <v>32</v>
      </c>
      <c r="AD129" s="59">
        <f t="shared" si="40"/>
        <v>32</v>
      </c>
      <c r="AE129" s="4"/>
      <c r="AF129" s="60">
        <f t="shared" si="41"/>
        <v>32</v>
      </c>
      <c r="AG129" s="61">
        <f t="shared" si="42"/>
        <v>0.02222222222</v>
      </c>
      <c r="AH129" s="62">
        <f t="shared" si="43"/>
        <v>0.3875</v>
      </c>
      <c r="AI129" s="62">
        <f t="shared" si="44"/>
        <v>0.3875</v>
      </c>
      <c r="AJ129" s="4"/>
      <c r="AK129" s="4"/>
      <c r="AM129" s="4"/>
    </row>
    <row r="130" ht="12.75" customHeight="1">
      <c r="A130" s="25">
        <v>2.0</v>
      </c>
      <c r="B130" s="129" t="str">
        <f>O17</f>
        <v>ENTRADA PARA DAMOLÂNDIA</v>
      </c>
      <c r="C130" s="53">
        <f>IF(O17=O$1,"0",R129)</f>
        <v>0.3875</v>
      </c>
      <c r="D130" s="130" t="str">
        <f t="shared" ref="D130:L130" si="90">D17</f>
        <v/>
      </c>
      <c r="E130" s="130" t="str">
        <f t="shared" si="90"/>
        <v/>
      </c>
      <c r="F130" s="130" t="str">
        <f t="shared" si="90"/>
        <v/>
      </c>
      <c r="G130" s="130">
        <f t="shared" si="90"/>
        <v>19</v>
      </c>
      <c r="H130" s="130" t="str">
        <f t="shared" si="90"/>
        <v/>
      </c>
      <c r="I130" s="130" t="str">
        <f t="shared" si="90"/>
        <v/>
      </c>
      <c r="J130" s="130" t="str">
        <f t="shared" si="90"/>
        <v/>
      </c>
      <c r="K130" s="130" t="str">
        <f t="shared" si="90"/>
        <v/>
      </c>
      <c r="L130" s="130" t="str">
        <f t="shared" si="90"/>
        <v/>
      </c>
      <c r="M130" s="130">
        <f t="shared" si="46"/>
        <v>19</v>
      </c>
      <c r="N130" s="56">
        <f t="shared" si="47"/>
        <v>0.01944444444</v>
      </c>
      <c r="O130" s="129" t="str">
        <f t="shared" si="27"/>
        <v>NERÓPOLIS</v>
      </c>
      <c r="P130" s="58">
        <f t="shared" si="28"/>
        <v>0.4069444444</v>
      </c>
      <c r="Q130" s="53">
        <f>IF(Q16=O$1,"0",Q16)</f>
        <v>0.006944444444</v>
      </c>
      <c r="R130" s="58">
        <f t="shared" si="29"/>
        <v>0.4138888889</v>
      </c>
      <c r="S130" s="4"/>
      <c r="T130" s="46">
        <f t="shared" si="30"/>
        <v>0</v>
      </c>
      <c r="U130" s="15">
        <f t="shared" si="31"/>
        <v>0</v>
      </c>
      <c r="V130" s="47">
        <f t="shared" si="32"/>
        <v>0</v>
      </c>
      <c r="W130" s="46">
        <f t="shared" si="33"/>
        <v>28.5</v>
      </c>
      <c r="X130" s="15">
        <f t="shared" si="34"/>
        <v>0</v>
      </c>
      <c r="Y130" s="47">
        <f t="shared" si="35"/>
        <v>0</v>
      </c>
      <c r="Z130" s="46">
        <f t="shared" si="36"/>
        <v>0</v>
      </c>
      <c r="AA130" s="15">
        <f t="shared" si="37"/>
        <v>0</v>
      </c>
      <c r="AB130" s="47">
        <f t="shared" si="38"/>
        <v>0</v>
      </c>
      <c r="AC130" s="46">
        <f t="shared" si="39"/>
        <v>28.5</v>
      </c>
      <c r="AD130" s="59">
        <f t="shared" si="40"/>
        <v>28.5</v>
      </c>
      <c r="AE130" s="4"/>
      <c r="AF130" s="60">
        <f t="shared" si="41"/>
        <v>28.5</v>
      </c>
      <c r="AG130" s="61">
        <f t="shared" si="42"/>
        <v>0.01944444444</v>
      </c>
      <c r="AH130" s="62">
        <f t="shared" si="43"/>
        <v>0.4069444444</v>
      </c>
      <c r="AI130" s="62">
        <f t="shared" si="44"/>
        <v>0.4138888889</v>
      </c>
      <c r="AJ130" s="4"/>
      <c r="AK130" s="4"/>
      <c r="AM130" s="4"/>
    </row>
    <row r="131" ht="12.75" customHeight="1">
      <c r="A131" s="51">
        <v>1.0</v>
      </c>
      <c r="B131" s="129" t="str">
        <f>O16</f>
        <v>NERÓPOLIS</v>
      </c>
      <c r="C131" s="53">
        <f>IF(O16=O$1,"0",R130)</f>
        <v>0.4138888889</v>
      </c>
      <c r="D131" s="130" t="str">
        <f t="shared" ref="D131:L131" si="91">D16</f>
        <v/>
      </c>
      <c r="E131" s="130" t="str">
        <f t="shared" si="91"/>
        <v/>
      </c>
      <c r="F131" s="130" t="str">
        <f t="shared" si="91"/>
        <v/>
      </c>
      <c r="G131" s="130">
        <f t="shared" si="91"/>
        <v>27</v>
      </c>
      <c r="H131" s="130" t="str">
        <f t="shared" si="91"/>
        <v/>
      </c>
      <c r="I131" s="130" t="str">
        <f t="shared" si="91"/>
        <v/>
      </c>
      <c r="J131" s="130">
        <f t="shared" si="91"/>
        <v>8</v>
      </c>
      <c r="K131" s="130" t="str">
        <f t="shared" si="91"/>
        <v/>
      </c>
      <c r="L131" s="130" t="str">
        <f t="shared" si="91"/>
        <v/>
      </c>
      <c r="M131" s="130">
        <f t="shared" si="46"/>
        <v>35</v>
      </c>
      <c r="N131" s="56">
        <f t="shared" si="47"/>
        <v>0.03888888889</v>
      </c>
      <c r="O131" s="129" t="str">
        <f>B16</f>
        <v>GOIÂNIA  -  NERÓPOLIS</v>
      </c>
      <c r="P131" s="58">
        <f t="shared" si="28"/>
        <v>0.4527777778</v>
      </c>
      <c r="Q131" s="53"/>
      <c r="R131" s="58">
        <f t="shared" si="29"/>
        <v>0.4527777778</v>
      </c>
      <c r="S131" s="4"/>
      <c r="T131" s="46">
        <f t="shared" si="30"/>
        <v>0</v>
      </c>
      <c r="U131" s="15">
        <f t="shared" si="31"/>
        <v>0</v>
      </c>
      <c r="V131" s="47">
        <f t="shared" si="32"/>
        <v>0</v>
      </c>
      <c r="W131" s="46">
        <f t="shared" si="33"/>
        <v>40.5</v>
      </c>
      <c r="X131" s="15">
        <f t="shared" si="34"/>
        <v>0</v>
      </c>
      <c r="Y131" s="47">
        <f t="shared" si="35"/>
        <v>0</v>
      </c>
      <c r="Z131" s="46">
        <f t="shared" si="36"/>
        <v>16</v>
      </c>
      <c r="AA131" s="15">
        <f t="shared" si="37"/>
        <v>0</v>
      </c>
      <c r="AB131" s="47">
        <f t="shared" si="38"/>
        <v>0</v>
      </c>
      <c r="AC131" s="46">
        <f t="shared" si="39"/>
        <v>56.5</v>
      </c>
      <c r="AD131" s="59">
        <f t="shared" si="40"/>
        <v>56.5</v>
      </c>
      <c r="AE131" s="72"/>
      <c r="AF131" s="60">
        <f t="shared" si="41"/>
        <v>56.5</v>
      </c>
      <c r="AG131" s="61">
        <f t="shared" si="42"/>
        <v>0.03888888889</v>
      </c>
      <c r="AH131" s="62">
        <f t="shared" si="43"/>
        <v>0.4527777778</v>
      </c>
      <c r="AI131" s="62">
        <f t="shared" si="44"/>
        <v>0.4527777778</v>
      </c>
      <c r="AJ131" s="4"/>
      <c r="AK131" s="4"/>
      <c r="AM131" s="4"/>
    </row>
    <row r="132" ht="13.5" customHeight="1">
      <c r="A132" s="132"/>
      <c r="B132" s="133" t="s">
        <v>110</v>
      </c>
      <c r="C132" s="134"/>
      <c r="D132" s="135">
        <f>SUM(D90:D131)</f>
        <v>311</v>
      </c>
      <c r="E132" s="136"/>
      <c r="F132" s="136"/>
      <c r="G132" s="135">
        <f>SUM(G90:G131)</f>
        <v>195</v>
      </c>
      <c r="H132" s="136"/>
      <c r="I132" s="136"/>
      <c r="J132" s="135">
        <f>SUM(J90:J131)</f>
        <v>29</v>
      </c>
      <c r="K132" s="136"/>
      <c r="L132" s="136"/>
      <c r="M132" s="135">
        <f t="shared" ref="M132:N132" si="92">SUM(M90:M131)</f>
        <v>560</v>
      </c>
      <c r="N132" s="134">
        <f t="shared" si="92"/>
        <v>0.4743055556</v>
      </c>
      <c r="O132" s="134"/>
      <c r="P132" s="134"/>
      <c r="Q132" s="137">
        <f>SUM(Q90:Q131)</f>
        <v>0.01388888889</v>
      </c>
      <c r="R132" s="138"/>
      <c r="S132" s="4"/>
      <c r="T132" s="78">
        <f t="shared" ref="T132:AD132" si="93">SUM(T89:T131)</f>
        <v>311</v>
      </c>
      <c r="U132" s="79">
        <f t="shared" si="93"/>
        <v>0</v>
      </c>
      <c r="V132" s="80">
        <f t="shared" si="93"/>
        <v>0</v>
      </c>
      <c r="W132" s="78">
        <f t="shared" si="93"/>
        <v>292.5</v>
      </c>
      <c r="X132" s="79">
        <f t="shared" si="93"/>
        <v>25</v>
      </c>
      <c r="Y132" s="80">
        <f t="shared" si="93"/>
        <v>0</v>
      </c>
      <c r="Z132" s="78">
        <f t="shared" si="93"/>
        <v>58</v>
      </c>
      <c r="AA132" s="79">
        <f t="shared" si="93"/>
        <v>0</v>
      </c>
      <c r="AB132" s="80">
        <f t="shared" si="93"/>
        <v>0</v>
      </c>
      <c r="AC132" s="78">
        <f t="shared" si="93"/>
        <v>686.5</v>
      </c>
      <c r="AD132" s="81">
        <f t="shared" si="93"/>
        <v>686.5</v>
      </c>
      <c r="AE132" s="4"/>
      <c r="AF132" s="42"/>
      <c r="AG132" s="42"/>
      <c r="AH132" s="42"/>
      <c r="AI132" s="42"/>
      <c r="AJ132" s="4"/>
      <c r="AK132" s="4"/>
      <c r="AM132" s="4"/>
    </row>
    <row r="133" ht="12.75" customHeight="1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M133" s="4"/>
    </row>
    <row r="134" ht="12.75" customHeight="1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M134" s="4"/>
    </row>
    <row r="135" ht="12.75" customHeight="1">
      <c r="A135" s="4"/>
      <c r="B135" s="85" t="s">
        <v>111</v>
      </c>
      <c r="C135" s="86"/>
      <c r="D135" s="87"/>
      <c r="E135" s="87"/>
      <c r="F135" s="87"/>
      <c r="G135" s="88">
        <f>N132</f>
        <v>0.4743055556</v>
      </c>
      <c r="H135" s="88"/>
      <c r="I135" s="88"/>
      <c r="J135" s="89"/>
      <c r="K135" s="90"/>
      <c r="L135" s="90"/>
      <c r="M135" s="90"/>
      <c r="N135" s="83"/>
      <c r="O135" s="6"/>
      <c r="P135" s="83"/>
      <c r="Q135" s="6"/>
      <c r="R135" s="8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M135" s="4"/>
    </row>
    <row r="136" ht="12.75" customHeight="1">
      <c r="A136" s="4"/>
      <c r="B136" s="91" t="s">
        <v>112</v>
      </c>
      <c r="C136" s="83"/>
      <c r="D136" s="6"/>
      <c r="E136" s="6"/>
      <c r="F136" s="6"/>
      <c r="G136" s="83">
        <f>Q132</f>
        <v>0.01388888889</v>
      </c>
      <c r="H136" s="83"/>
      <c r="I136" s="83"/>
      <c r="J136" s="8"/>
      <c r="K136" s="6"/>
      <c r="L136" s="6"/>
      <c r="M136" s="6"/>
      <c r="N136" s="83"/>
      <c r="O136" s="6"/>
      <c r="P136" s="83"/>
      <c r="Q136" s="6"/>
      <c r="R136" s="8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M136" s="4"/>
    </row>
    <row r="137" ht="12.75" customHeight="1">
      <c r="A137" s="4"/>
      <c r="B137" s="91" t="s">
        <v>113</v>
      </c>
      <c r="C137" s="83"/>
      <c r="D137" s="6"/>
      <c r="E137" s="6"/>
      <c r="F137" s="6"/>
      <c r="G137" s="83">
        <f>N132+Q132</f>
        <v>0.4881944444</v>
      </c>
      <c r="H137" s="83"/>
      <c r="I137" s="83"/>
      <c r="J137" s="92"/>
      <c r="K137" s="93"/>
      <c r="L137" s="93"/>
      <c r="M137" s="6"/>
      <c r="N137" s="83"/>
      <c r="O137" s="6"/>
      <c r="P137" s="83"/>
      <c r="Q137" s="6"/>
      <c r="R137" s="8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M137" s="4"/>
    </row>
    <row r="138" ht="12.75" customHeight="1">
      <c r="A138" s="4"/>
      <c r="B138" s="91" t="s">
        <v>114</v>
      </c>
      <c r="C138" s="83"/>
      <c r="D138" s="6"/>
      <c r="E138" s="6"/>
      <c r="F138" s="6"/>
      <c r="G138" s="139">
        <f>M132</f>
        <v>560</v>
      </c>
      <c r="H138" s="6"/>
      <c r="I138" s="6"/>
      <c r="J138" s="8" t="s">
        <v>115</v>
      </c>
      <c r="K138" s="6"/>
      <c r="L138" s="6"/>
      <c r="M138" s="6"/>
      <c r="N138" s="83"/>
      <c r="O138" s="6"/>
      <c r="P138" s="83"/>
      <c r="Q138" s="6"/>
      <c r="R138" s="8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M138" s="4"/>
    </row>
    <row r="139" ht="12.75" customHeight="1">
      <c r="A139" s="4"/>
      <c r="B139" s="91" t="s">
        <v>116</v>
      </c>
      <c r="C139" s="83"/>
      <c r="D139" s="6"/>
      <c r="E139" s="6"/>
      <c r="F139" s="6"/>
      <c r="G139" s="94">
        <f>(G138/AD132)*60</f>
        <v>48.94391843</v>
      </c>
      <c r="H139" s="94"/>
      <c r="I139" s="94"/>
      <c r="J139" s="8" t="s">
        <v>117</v>
      </c>
      <c r="K139" s="6"/>
      <c r="L139" s="6"/>
      <c r="M139" s="6"/>
      <c r="N139" s="83"/>
      <c r="O139" s="6"/>
      <c r="P139" s="83"/>
      <c r="Q139" s="6"/>
      <c r="R139" s="8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M139" s="4"/>
    </row>
    <row r="140" ht="12.75" customHeight="1">
      <c r="A140" s="4"/>
      <c r="B140" s="95" t="s">
        <v>118</v>
      </c>
      <c r="C140" s="96"/>
      <c r="D140" s="97"/>
      <c r="E140" s="97"/>
      <c r="F140" s="97"/>
      <c r="G140" s="98">
        <f>(AD132/120)-1</f>
        <v>4.720833333</v>
      </c>
      <c r="H140" s="98"/>
      <c r="I140" s="98"/>
      <c r="J140" s="99"/>
      <c r="K140" s="6"/>
      <c r="L140" s="6"/>
      <c r="M140" s="6"/>
      <c r="N140" s="83"/>
      <c r="O140" s="6"/>
      <c r="P140" s="6"/>
      <c r="Q140" s="6"/>
      <c r="R140" s="8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M140" s="4"/>
    </row>
    <row r="141" ht="12.75" customHeight="1">
      <c r="A141" s="4"/>
      <c r="B141" s="6"/>
      <c r="C141" s="83"/>
      <c r="D141" s="6"/>
      <c r="E141" s="6"/>
      <c r="F141" s="6"/>
      <c r="G141" s="84"/>
      <c r="H141" s="84"/>
      <c r="I141" s="84"/>
      <c r="J141" s="6"/>
      <c r="K141" s="6"/>
      <c r="L141" s="6"/>
      <c r="M141" s="6"/>
      <c r="N141" s="83"/>
      <c r="O141" s="6"/>
      <c r="P141" s="6"/>
      <c r="Q141" s="6"/>
      <c r="R141" s="8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M141" s="4"/>
    </row>
    <row r="142" ht="12.75" customHeight="1">
      <c r="A142" s="4"/>
      <c r="B142" s="82" t="s">
        <v>119</v>
      </c>
      <c r="C142" s="6"/>
      <c r="D142" s="6"/>
      <c r="E142" s="6"/>
      <c r="F142" s="6"/>
      <c r="G142" s="84"/>
      <c r="H142" s="84"/>
      <c r="I142" s="84"/>
      <c r="J142" s="6"/>
      <c r="K142" s="6"/>
      <c r="L142" s="6"/>
      <c r="M142" s="6"/>
      <c r="N142" s="83"/>
      <c r="O142" s="6"/>
      <c r="P142" s="6"/>
      <c r="Q142" s="6"/>
      <c r="R142" s="8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M142" s="4"/>
    </row>
    <row r="143" ht="12.75" customHeight="1">
      <c r="A143" s="4"/>
      <c r="B143" s="85"/>
      <c r="C143" s="88"/>
      <c r="D143" s="2"/>
      <c r="E143" s="2"/>
      <c r="F143" s="2"/>
      <c r="G143" s="100"/>
      <c r="H143" s="100"/>
      <c r="I143" s="100"/>
      <c r="J143" s="2"/>
      <c r="K143" s="2"/>
      <c r="L143" s="2"/>
      <c r="M143" s="2"/>
      <c r="N143" s="88"/>
      <c r="O143" s="2"/>
      <c r="P143" s="2"/>
      <c r="Q143" s="2"/>
      <c r="R143" s="101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M143" s="4"/>
    </row>
    <row r="144" ht="12.75" customHeight="1">
      <c r="A144" s="4"/>
      <c r="B144" s="91"/>
      <c r="C144" s="83"/>
      <c r="D144" s="6"/>
      <c r="E144" s="6"/>
      <c r="F144" s="6"/>
      <c r="G144" s="84"/>
      <c r="H144" s="84"/>
      <c r="I144" s="84"/>
      <c r="J144" s="6"/>
      <c r="K144" s="6"/>
      <c r="L144" s="6"/>
      <c r="M144" s="6"/>
      <c r="N144" s="83"/>
      <c r="O144" s="6"/>
      <c r="P144" s="6"/>
      <c r="Q144" s="6"/>
      <c r="R144" s="102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M144" s="4"/>
    </row>
    <row r="145" ht="12.75" customHeight="1">
      <c r="A145" s="4"/>
      <c r="B145" s="91"/>
      <c r="C145" s="83"/>
      <c r="D145" s="6"/>
      <c r="E145" s="6"/>
      <c r="F145" s="6"/>
      <c r="G145" s="84"/>
      <c r="H145" s="84"/>
      <c r="I145" s="84"/>
      <c r="J145" s="6"/>
      <c r="K145" s="6"/>
      <c r="L145" s="6"/>
      <c r="M145" s="6"/>
      <c r="N145" s="83"/>
      <c r="O145" s="6"/>
      <c r="P145" s="6"/>
      <c r="Q145" s="6"/>
      <c r="R145" s="102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M145" s="4"/>
    </row>
    <row r="146" ht="12.75" customHeight="1">
      <c r="A146" s="4"/>
      <c r="B146" s="95"/>
      <c r="C146" s="96"/>
      <c r="D146" s="97"/>
      <c r="E146" s="97"/>
      <c r="F146" s="97"/>
      <c r="G146" s="98"/>
      <c r="H146" s="98"/>
      <c r="I146" s="98"/>
      <c r="J146" s="97"/>
      <c r="K146" s="97"/>
      <c r="L146" s="97"/>
      <c r="M146" s="97"/>
      <c r="N146" s="96"/>
      <c r="O146" s="97"/>
      <c r="P146" s="97"/>
      <c r="Q146" s="97"/>
      <c r="R146" s="10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M146" s="4"/>
    </row>
    <row r="147" ht="12.75" customHeight="1">
      <c r="A147" s="4"/>
      <c r="B147" s="6"/>
      <c r="C147" s="83"/>
      <c r="D147" s="6"/>
      <c r="E147" s="6"/>
      <c r="F147" s="6"/>
      <c r="G147" s="84"/>
      <c r="H147" s="84"/>
      <c r="I147" s="84"/>
      <c r="J147" s="6"/>
      <c r="K147" s="6"/>
      <c r="L147" s="6"/>
      <c r="M147" s="6"/>
      <c r="N147" s="83"/>
      <c r="O147" s="6"/>
      <c r="P147" s="6"/>
      <c r="Q147" s="6"/>
      <c r="R147" s="8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M147" s="4"/>
    </row>
    <row r="148" ht="12.75" customHeight="1">
      <c r="A148" s="4"/>
      <c r="B148" s="104"/>
      <c r="C148" s="83"/>
      <c r="D148" s="6"/>
      <c r="E148" s="6"/>
      <c r="F148" s="6"/>
      <c r="G148" s="84"/>
      <c r="H148" s="84"/>
      <c r="I148" s="84"/>
      <c r="J148" s="6"/>
      <c r="K148" s="6"/>
      <c r="L148" s="6"/>
      <c r="M148" s="6"/>
      <c r="N148" s="83"/>
      <c r="O148" s="6"/>
      <c r="P148" s="6"/>
      <c r="Q148" s="6"/>
      <c r="R148" s="8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M148" s="4"/>
    </row>
    <row r="149" ht="12.75" customHeight="1">
      <c r="A149" s="4"/>
      <c r="B149" s="104">
        <f>NOW()</f>
        <v>42921.5811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83"/>
      <c r="O149" s="6"/>
      <c r="P149" s="6"/>
      <c r="Q149" s="6"/>
      <c r="R149" s="8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M149" s="4"/>
    </row>
    <row r="150" ht="12.75" customHeight="1">
      <c r="A150" s="4"/>
      <c r="B150" s="6"/>
      <c r="C150" s="6"/>
      <c r="D150" s="6"/>
      <c r="E150" s="6"/>
      <c r="F150" s="6"/>
      <c r="G150" s="84"/>
      <c r="H150" s="84"/>
      <c r="I150" s="84"/>
      <c r="J150" s="6"/>
      <c r="K150" s="6"/>
      <c r="L150" s="6"/>
      <c r="M150" s="6"/>
      <c r="N150" s="83"/>
      <c r="O150" s="6"/>
      <c r="P150" s="6"/>
      <c r="Q150" s="6"/>
      <c r="R150" s="8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M150" s="4"/>
    </row>
    <row r="151" ht="12.75" customHeight="1">
      <c r="A151" s="4"/>
      <c r="B151" s="6"/>
      <c r="C151" s="83"/>
      <c r="D151" s="6"/>
      <c r="E151" s="6"/>
      <c r="F151" s="6"/>
      <c r="G151" s="84"/>
      <c r="H151" s="84"/>
      <c r="I151" s="84"/>
      <c r="J151" s="6"/>
      <c r="K151" s="6"/>
      <c r="L151" s="6"/>
      <c r="M151" s="6"/>
      <c r="N151" s="83"/>
      <c r="O151" s="6"/>
      <c r="P151" s="6"/>
      <c r="Q151" s="6"/>
      <c r="R151" s="8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M151" s="4"/>
    </row>
    <row r="152" ht="12.75" customHeight="1">
      <c r="A152" s="4"/>
      <c r="B152" s="105" t="s">
        <v>120</v>
      </c>
      <c r="C152" s="6"/>
      <c r="D152" s="84"/>
      <c r="E152" s="84"/>
      <c r="F152" s="84"/>
      <c r="G152" s="6"/>
      <c r="H152" s="6"/>
      <c r="I152" s="6"/>
      <c r="J152" s="6"/>
      <c r="K152" s="6"/>
      <c r="L152" s="6"/>
      <c r="M152" s="6"/>
      <c r="N152" s="83"/>
      <c r="O152" s="6"/>
      <c r="P152" s="6"/>
      <c r="Q152" s="6"/>
      <c r="R152" s="8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M152" s="4"/>
    </row>
    <row r="153" ht="12.75" customHeight="1">
      <c r="A153" s="4"/>
      <c r="B153" s="9"/>
      <c r="C153" s="9"/>
      <c r="D153" s="140"/>
      <c r="E153" s="140"/>
      <c r="F153" s="140"/>
      <c r="G153" s="9"/>
      <c r="H153" s="9"/>
      <c r="I153" s="9"/>
      <c r="J153" s="10"/>
      <c r="K153" s="10"/>
      <c r="L153" s="10"/>
      <c r="M153" s="9"/>
      <c r="N153" s="10"/>
      <c r="O153" s="9"/>
      <c r="P153" s="9"/>
      <c r="Q153" s="9"/>
      <c r="R153" s="9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M153" s="4"/>
    </row>
    <row r="154" ht="12.75" customHeight="1">
      <c r="A154" s="4"/>
      <c r="B154" s="9"/>
      <c r="C154" s="9"/>
      <c r="D154" s="140"/>
      <c r="E154" s="140"/>
      <c r="F154" s="140"/>
      <c r="G154" s="9"/>
      <c r="H154" s="9"/>
      <c r="I154" s="9"/>
      <c r="J154" s="10"/>
      <c r="K154" s="10"/>
      <c r="L154" s="10"/>
      <c r="M154" s="9"/>
      <c r="N154" s="10"/>
      <c r="O154" s="9"/>
      <c r="P154" s="9"/>
      <c r="Q154" s="9"/>
      <c r="R154" s="9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M154" s="4"/>
    </row>
    <row r="155" ht="12.75" customHeight="1">
      <c r="A155" s="4"/>
      <c r="B155" s="9"/>
      <c r="C155" s="9"/>
      <c r="D155" s="140"/>
      <c r="E155" s="140"/>
      <c r="F155" s="140"/>
      <c r="G155" s="9"/>
      <c r="H155" s="9"/>
      <c r="I155" s="9"/>
      <c r="J155" s="10"/>
      <c r="K155" s="10"/>
      <c r="L155" s="10"/>
      <c r="M155" s="9"/>
      <c r="N155" s="10"/>
      <c r="O155" s="9"/>
      <c r="P155" s="9"/>
      <c r="Q155" s="9"/>
      <c r="R155" s="9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M155" s="4"/>
    </row>
    <row r="156" ht="12.75" customHeight="1">
      <c r="A156" s="4"/>
      <c r="B156" s="9"/>
      <c r="C156" s="9"/>
      <c r="D156" s="140"/>
      <c r="E156" s="140"/>
      <c r="F156" s="140"/>
      <c r="G156" s="9"/>
      <c r="H156" s="9"/>
      <c r="I156" s="9"/>
      <c r="J156" s="10"/>
      <c r="K156" s="10"/>
      <c r="L156" s="10"/>
      <c r="M156" s="9"/>
      <c r="N156" s="10"/>
      <c r="O156" s="9"/>
      <c r="P156" s="9"/>
      <c r="Q156" s="9"/>
      <c r="R156" s="9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M156" s="4"/>
    </row>
    <row r="157" ht="12.75" customHeight="1">
      <c r="A157" s="4"/>
      <c r="B157" s="9"/>
      <c r="C157" s="9"/>
      <c r="D157" s="140"/>
      <c r="E157" s="140"/>
      <c r="F157" s="140"/>
      <c r="G157" s="9"/>
      <c r="H157" s="9"/>
      <c r="I157" s="9"/>
      <c r="J157" s="10"/>
      <c r="K157" s="10"/>
      <c r="L157" s="10"/>
      <c r="M157" s="9"/>
      <c r="N157" s="10"/>
      <c r="O157" s="9"/>
      <c r="P157" s="9"/>
      <c r="Q157" s="9"/>
      <c r="R157" s="9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M157" s="4"/>
    </row>
    <row r="158" ht="12.75" customHeight="1">
      <c r="A158" s="4"/>
      <c r="B158" s="9"/>
      <c r="C158" s="9"/>
      <c r="D158" s="140"/>
      <c r="E158" s="140"/>
      <c r="F158" s="140"/>
      <c r="G158" s="9"/>
      <c r="H158" s="9"/>
      <c r="I158" s="9"/>
      <c r="J158" s="10"/>
      <c r="K158" s="10"/>
      <c r="L158" s="10"/>
      <c r="M158" s="9"/>
      <c r="N158" s="10"/>
      <c r="O158" s="9"/>
      <c r="P158" s="9"/>
      <c r="Q158" s="9"/>
      <c r="R158" s="9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M158" s="4"/>
    </row>
    <row r="159" ht="12.75" customHeight="1">
      <c r="A159" s="4"/>
      <c r="B159" s="9"/>
      <c r="C159" s="9"/>
      <c r="D159" s="140"/>
      <c r="E159" s="140"/>
      <c r="F159" s="140"/>
      <c r="G159" s="9"/>
      <c r="H159" s="9"/>
      <c r="I159" s="9"/>
      <c r="J159" s="10"/>
      <c r="K159" s="10"/>
      <c r="L159" s="10"/>
      <c r="M159" s="9"/>
      <c r="N159" s="10"/>
      <c r="O159" s="9"/>
      <c r="P159" s="9"/>
      <c r="Q159" s="9"/>
      <c r="R159" s="9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M159" s="4"/>
    </row>
    <row r="160" ht="12.75" customHeight="1">
      <c r="A160" s="4"/>
      <c r="B160" s="9"/>
      <c r="C160" s="9"/>
      <c r="D160" s="140"/>
      <c r="E160" s="140"/>
      <c r="F160" s="140"/>
      <c r="G160" s="9"/>
      <c r="H160" s="9"/>
      <c r="I160" s="9"/>
      <c r="J160" s="10"/>
      <c r="K160" s="10"/>
      <c r="L160" s="10"/>
      <c r="M160" s="9"/>
      <c r="N160" s="10"/>
      <c r="O160" s="9"/>
      <c r="P160" s="9"/>
      <c r="Q160" s="9"/>
      <c r="R160" s="9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M160" s="4"/>
    </row>
    <row r="161" ht="12.75" customHeight="1">
      <c r="A161" s="4"/>
      <c r="B161" s="9"/>
      <c r="C161" s="9"/>
      <c r="D161" s="140"/>
      <c r="E161" s="140"/>
      <c r="F161" s="140"/>
      <c r="G161" s="9"/>
      <c r="H161" s="9"/>
      <c r="I161" s="9"/>
      <c r="J161" s="10"/>
      <c r="K161" s="10"/>
      <c r="L161" s="10"/>
      <c r="M161" s="9"/>
      <c r="N161" s="10"/>
      <c r="O161" s="9"/>
      <c r="P161" s="9"/>
      <c r="Q161" s="9"/>
      <c r="R161" s="9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M161" s="4"/>
    </row>
    <row r="162" ht="12.75" customHeight="1">
      <c r="A162" s="4"/>
      <c r="B162" s="9"/>
      <c r="C162" s="9"/>
      <c r="D162" s="140"/>
      <c r="E162" s="140"/>
      <c r="F162" s="140"/>
      <c r="G162" s="9"/>
      <c r="H162" s="9"/>
      <c r="I162" s="9"/>
      <c r="J162" s="10"/>
      <c r="K162" s="10"/>
      <c r="L162" s="10"/>
      <c r="M162" s="9"/>
      <c r="N162" s="10"/>
      <c r="O162" s="9"/>
      <c r="P162" s="9"/>
      <c r="Q162" s="9"/>
      <c r="R162" s="9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M162" s="4"/>
    </row>
    <row r="163" ht="12.75" customHeight="1">
      <c r="A163" s="4"/>
      <c r="B163" s="9"/>
      <c r="C163" s="9"/>
      <c r="D163" s="140"/>
      <c r="E163" s="140"/>
      <c r="F163" s="140"/>
      <c r="G163" s="9"/>
      <c r="H163" s="9"/>
      <c r="I163" s="9"/>
      <c r="J163" s="10"/>
      <c r="K163" s="10"/>
      <c r="L163" s="10"/>
      <c r="M163" s="9"/>
      <c r="N163" s="10"/>
      <c r="O163" s="9"/>
      <c r="P163" s="9"/>
      <c r="Q163" s="9"/>
      <c r="R163" s="9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M163" s="4"/>
    </row>
    <row r="164" ht="12.75" customHeight="1">
      <c r="A164" s="4"/>
      <c r="B164" s="9"/>
      <c r="C164" s="9"/>
      <c r="D164" s="140"/>
      <c r="E164" s="140"/>
      <c r="F164" s="140"/>
      <c r="G164" s="9"/>
      <c r="H164" s="9"/>
      <c r="I164" s="9"/>
      <c r="J164" s="10"/>
      <c r="K164" s="10"/>
      <c r="L164" s="10"/>
      <c r="M164" s="9"/>
      <c r="N164" s="10"/>
      <c r="O164" s="9"/>
      <c r="P164" s="9"/>
      <c r="Q164" s="9"/>
      <c r="R164" s="9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M164" s="4"/>
    </row>
    <row r="165" ht="12.75" customHeight="1">
      <c r="A165" s="4"/>
      <c r="B165" s="9"/>
      <c r="C165" s="9"/>
      <c r="D165" s="140"/>
      <c r="E165" s="140"/>
      <c r="F165" s="140"/>
      <c r="G165" s="9"/>
      <c r="H165" s="9"/>
      <c r="I165" s="9"/>
      <c r="J165" s="10"/>
      <c r="K165" s="10"/>
      <c r="L165" s="10"/>
      <c r="M165" s="9"/>
      <c r="N165" s="10"/>
      <c r="O165" s="9"/>
      <c r="P165" s="9"/>
      <c r="Q165" s="9"/>
      <c r="R165" s="9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M165" s="4"/>
    </row>
    <row r="166" ht="12.75" customHeight="1">
      <c r="A166" s="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M166" s="4"/>
    </row>
    <row r="167" ht="12.75" customHeight="1">
      <c r="A167" s="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M167" s="4"/>
    </row>
    <row r="168" ht="12.75" customHeight="1">
      <c r="A168" s="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M168" s="4"/>
    </row>
    <row r="169" ht="12.75" customHeight="1">
      <c r="A169" s="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M169" s="4"/>
    </row>
    <row r="170" ht="12.75" customHeight="1">
      <c r="A170" s="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M170" s="4"/>
    </row>
    <row r="171" ht="12.75" customHeight="1">
      <c r="A171" s="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M171" s="4"/>
    </row>
    <row r="172" ht="12.75" customHeight="1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M172" s="4"/>
    </row>
    <row r="173" ht="12.75" customHeight="1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M173" s="4"/>
    </row>
    <row r="174" ht="12.75" customHeight="1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M174" s="4"/>
    </row>
    <row r="175" ht="12.75" customHeight="1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M175" s="4"/>
    </row>
    <row r="176" ht="12.75" customHeight="1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M176" s="4"/>
    </row>
    <row r="177" ht="12.75" customHeight="1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M177" s="4"/>
    </row>
    <row r="178" ht="12.75" customHeight="1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M178" s="4"/>
    </row>
    <row r="179" ht="12.75" customHeight="1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M179" s="4"/>
    </row>
    <row r="180" ht="12.75" customHeight="1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M180" s="4"/>
    </row>
    <row r="181" ht="12.75" customHeight="1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M181" s="4"/>
    </row>
    <row r="182" ht="12.75" customHeight="1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M182" s="4"/>
    </row>
    <row r="183" ht="12.75" customHeight="1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M183" s="4"/>
    </row>
    <row r="184" ht="12.75" customHeight="1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M184" s="4"/>
    </row>
    <row r="185" ht="12.75" customHeight="1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M185" s="4"/>
    </row>
    <row r="186" ht="12.75" customHeight="1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M186" s="4"/>
    </row>
    <row r="187" ht="12.75" customHeight="1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M187" s="4"/>
    </row>
    <row r="188" ht="12.75" customHeight="1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M188" s="4"/>
    </row>
    <row r="189" ht="12.75" customHeight="1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M189" s="4"/>
    </row>
    <row r="190" ht="12.75" customHeight="1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M190" s="4"/>
    </row>
    <row r="191" ht="12.75" customHeight="1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M191" s="4"/>
    </row>
    <row r="192" ht="12.75" customHeight="1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M192" s="4"/>
    </row>
    <row r="193" ht="12.75" customHeight="1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M193" s="4"/>
    </row>
    <row r="194" ht="12.75" customHeight="1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M194" s="4"/>
    </row>
    <row r="195" ht="12.75" customHeight="1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M195" s="4"/>
    </row>
    <row r="196" ht="12.75" customHeight="1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M196" s="4"/>
    </row>
    <row r="197" ht="12.75" customHeight="1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M197" s="4"/>
    </row>
    <row r="198" ht="12.75" customHeight="1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M198" s="4"/>
    </row>
    <row r="199" ht="12.75" customHeight="1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M199" s="4"/>
    </row>
    <row r="200" ht="12.75" customHeight="1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M200" s="4"/>
    </row>
    <row r="201" ht="12.75" customHeight="1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M201" s="4"/>
    </row>
    <row r="202" ht="12.75" customHeight="1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M202" s="4"/>
    </row>
    <row r="203" ht="12.75" customHeight="1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M203" s="4"/>
    </row>
    <row r="204" ht="12.75" customHeight="1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M204" s="4"/>
    </row>
    <row r="205" ht="12.75" customHeight="1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M205" s="4"/>
    </row>
    <row r="206" ht="12.75" customHeight="1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M206" s="4"/>
    </row>
    <row r="207" ht="12.75" customHeight="1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M207" s="4"/>
    </row>
    <row r="208" ht="12.75" customHeight="1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M208" s="4"/>
    </row>
    <row r="209" ht="12.75" customHeight="1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M209" s="4"/>
    </row>
    <row r="210" ht="12.75" customHeight="1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M210" s="4"/>
    </row>
    <row r="211" ht="12.75" customHeight="1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M211" s="4"/>
    </row>
    <row r="212" ht="12.75" customHeight="1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M212" s="4"/>
    </row>
    <row r="213" ht="12.75" customHeight="1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M213" s="4"/>
    </row>
    <row r="214" ht="12.75" customHeight="1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M214" s="4"/>
    </row>
    <row r="215" ht="12.75" customHeight="1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M215" s="4"/>
    </row>
    <row r="216" ht="12.75" customHeight="1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M216" s="4"/>
    </row>
    <row r="217" ht="12.75" customHeight="1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M217" s="4"/>
    </row>
    <row r="218" ht="12.75" customHeight="1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M218" s="4"/>
    </row>
    <row r="219" ht="12.75" customHeight="1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M219" s="4"/>
    </row>
    <row r="220" ht="12.75" customHeight="1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M220" s="4"/>
    </row>
    <row r="221" ht="12.75" customHeight="1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M221" s="4"/>
    </row>
    <row r="222" ht="12.75" customHeight="1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M222" s="4"/>
    </row>
    <row r="223" ht="12.75" customHeight="1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M223" s="4"/>
    </row>
    <row r="224" ht="12.75" customHeight="1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M224" s="4"/>
    </row>
    <row r="225" ht="12.75" customHeight="1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M225" s="4"/>
    </row>
    <row r="226" ht="12.75" customHeight="1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M226" s="4"/>
    </row>
    <row r="227" ht="12.75" customHeight="1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M227" s="4"/>
    </row>
    <row r="228" ht="12.75" customHeight="1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M228" s="4"/>
    </row>
    <row r="229" ht="12.75" customHeight="1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M229" s="4"/>
    </row>
    <row r="230" ht="12.75" customHeight="1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M230" s="4"/>
    </row>
    <row r="231" ht="12.75" customHeight="1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M231" s="4"/>
    </row>
    <row r="232" ht="12.75" customHeight="1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M232" s="4"/>
    </row>
    <row r="233" ht="12.75" customHeight="1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M233" s="4"/>
    </row>
    <row r="234" ht="12.75" customHeight="1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M234" s="4"/>
    </row>
    <row r="235" ht="12.75" customHeight="1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M235" s="4"/>
    </row>
    <row r="236" ht="12.75" customHeight="1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M236" s="4"/>
    </row>
    <row r="237" ht="12.75" customHeight="1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M237" s="4"/>
    </row>
    <row r="238" ht="12.75" customHeight="1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M238" s="4"/>
    </row>
    <row r="239" ht="12.75" customHeight="1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M239" s="4"/>
    </row>
    <row r="240" ht="12.75" customHeight="1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M240" s="4"/>
    </row>
    <row r="241" ht="12.75" customHeight="1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M241" s="4"/>
    </row>
    <row r="242" ht="12.75" customHeight="1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M242" s="4"/>
    </row>
    <row r="243" ht="12.75" customHeight="1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M243" s="4"/>
    </row>
    <row r="244" ht="12.75" customHeight="1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M244" s="4"/>
    </row>
    <row r="245" ht="12.75" customHeight="1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M245" s="4"/>
    </row>
    <row r="246" ht="12.75" customHeight="1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M246" s="4"/>
    </row>
    <row r="247" ht="12.75" customHeight="1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M247" s="4"/>
    </row>
    <row r="248" ht="12.75" customHeight="1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M248" s="4"/>
    </row>
    <row r="249" ht="12.75" customHeight="1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M249" s="4"/>
    </row>
    <row r="250" ht="12.75" customHeight="1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M250" s="4"/>
    </row>
    <row r="251" ht="12.75" customHeight="1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M251" s="4"/>
    </row>
    <row r="252" ht="12.75" customHeight="1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M252" s="4"/>
    </row>
    <row r="253" ht="12.75" customHeight="1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M253" s="4"/>
    </row>
    <row r="254" ht="12.75" customHeight="1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M254" s="4"/>
    </row>
    <row r="255" ht="12.75" customHeight="1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M255" s="4"/>
    </row>
    <row r="256" ht="12.75" customHeight="1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M256" s="4"/>
    </row>
    <row r="257" ht="12.75" customHeight="1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M257" s="4"/>
    </row>
    <row r="258" ht="12.75" customHeight="1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M258" s="4"/>
    </row>
    <row r="259" ht="12.75" customHeight="1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M259" s="4"/>
    </row>
    <row r="260" ht="12.75" customHeight="1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M260" s="4"/>
    </row>
    <row r="261" ht="12.75" customHeight="1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M261" s="4"/>
    </row>
    <row r="262" ht="12.75" customHeight="1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M262" s="4"/>
    </row>
    <row r="263" ht="12.75" customHeight="1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M263" s="4"/>
    </row>
    <row r="264" ht="12.75" customHeight="1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M264" s="4"/>
    </row>
    <row r="265" ht="12.75" customHeight="1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M265" s="4"/>
    </row>
    <row r="266" ht="12.75" customHeight="1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M266" s="4"/>
    </row>
    <row r="267" ht="12.75" customHeight="1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M267" s="4"/>
    </row>
    <row r="268" ht="12.75" customHeight="1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M268" s="4"/>
    </row>
    <row r="269" ht="12.75" customHeight="1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M269" s="4"/>
    </row>
    <row r="270" ht="12.75" customHeight="1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M270" s="4"/>
    </row>
    <row r="271" ht="12.75" customHeight="1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M271" s="4"/>
    </row>
    <row r="272" ht="12.75" customHeight="1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M272" s="4"/>
    </row>
    <row r="273" ht="12.75" customHeight="1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M273" s="4"/>
    </row>
    <row r="274" ht="12.75" customHeight="1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M274" s="4"/>
    </row>
    <row r="275" ht="12.75" customHeight="1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M275" s="4"/>
    </row>
    <row r="276" ht="12.75" customHeight="1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M276" s="4"/>
    </row>
    <row r="277" ht="12.75" customHeight="1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M277" s="4"/>
    </row>
    <row r="278" ht="12.75" customHeight="1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M278" s="4"/>
    </row>
    <row r="279" ht="12.75" customHeight="1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M279" s="4"/>
    </row>
    <row r="280" ht="12.75" customHeight="1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M280" s="4"/>
    </row>
    <row r="281" ht="12.75" customHeight="1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M281" s="4"/>
    </row>
    <row r="282" ht="12.75" customHeight="1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M282" s="4"/>
    </row>
    <row r="283" ht="12.75" customHeight="1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M283" s="4"/>
    </row>
    <row r="284" ht="12.75" customHeight="1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M284" s="4"/>
    </row>
    <row r="285" ht="12.75" customHeight="1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M285" s="4"/>
    </row>
    <row r="286" ht="12.75" customHeight="1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M286" s="4"/>
    </row>
    <row r="287" ht="12.75" customHeight="1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M287" s="4"/>
    </row>
    <row r="288" ht="12.75" customHeight="1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M288" s="4"/>
    </row>
    <row r="289" ht="12.75" customHeight="1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M289" s="4"/>
    </row>
    <row r="290" ht="12.75" customHeight="1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M290" s="4"/>
    </row>
    <row r="291" ht="12.75" customHeight="1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M291" s="4"/>
    </row>
    <row r="292" ht="12.75" customHeight="1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M292" s="4"/>
    </row>
    <row r="293" ht="12.75" customHeight="1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M293" s="4"/>
    </row>
    <row r="294" ht="12.75" customHeight="1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M294" s="4"/>
    </row>
    <row r="295" ht="12.75" customHeight="1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M295" s="4"/>
    </row>
    <row r="296" ht="12.75" customHeight="1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M296" s="4"/>
    </row>
    <row r="297" ht="12.75" customHeight="1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M297" s="4"/>
    </row>
    <row r="298" ht="12.75" customHeight="1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M298" s="4"/>
    </row>
    <row r="299" ht="12.75" customHeight="1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M299" s="4"/>
    </row>
    <row r="300" ht="12.75" customHeight="1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M300" s="4"/>
    </row>
    <row r="301" ht="12.75" customHeight="1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M301" s="4"/>
    </row>
    <row r="302" ht="12.75" customHeight="1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M302" s="4"/>
    </row>
    <row r="303" ht="12.75" customHeight="1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M303" s="4"/>
    </row>
    <row r="304" ht="12.75" customHeight="1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M304" s="4"/>
    </row>
    <row r="305" ht="12.75" customHeight="1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M305" s="4"/>
    </row>
    <row r="306" ht="12.75" customHeight="1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M306" s="4"/>
    </row>
    <row r="307" ht="12.75" customHeight="1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M307" s="4"/>
    </row>
    <row r="308" ht="12.75" customHeight="1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M308" s="4"/>
    </row>
    <row r="309" ht="12.75" customHeight="1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M309" s="4"/>
    </row>
    <row r="310" ht="12.75" customHeight="1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M310" s="4"/>
    </row>
    <row r="311" ht="12.75" customHeight="1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M311" s="4"/>
    </row>
    <row r="312" ht="12.75" customHeight="1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M312" s="4"/>
    </row>
    <row r="313" ht="12.75" customHeight="1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M313" s="4"/>
    </row>
    <row r="314" ht="12.75" customHeight="1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M314" s="4"/>
    </row>
    <row r="315" ht="12.75" customHeight="1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M315" s="4"/>
    </row>
    <row r="316" ht="12.75" customHeight="1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M316" s="4"/>
    </row>
    <row r="317" ht="12.75" customHeight="1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M317" s="4"/>
    </row>
    <row r="318" ht="12.75" customHeight="1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M318" s="4"/>
    </row>
    <row r="319" ht="12.75" customHeight="1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M319" s="4"/>
    </row>
    <row r="320" ht="12.75" customHeight="1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M320" s="4"/>
    </row>
    <row r="321" ht="12.75" customHeight="1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M321" s="4"/>
    </row>
    <row r="322" ht="12.75" customHeight="1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M322" s="4"/>
    </row>
    <row r="323" ht="12.75" customHeight="1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M323" s="4"/>
    </row>
    <row r="324" ht="12.75" customHeight="1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M324" s="4"/>
    </row>
    <row r="325" ht="12.75" customHeight="1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M325" s="4"/>
    </row>
    <row r="326" ht="12.75" customHeight="1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M326" s="4"/>
    </row>
    <row r="327" ht="12.75" customHeight="1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M327" s="4"/>
    </row>
    <row r="328" ht="12.75" customHeight="1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M328" s="4"/>
    </row>
    <row r="329" ht="12.75" customHeight="1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M329" s="4"/>
    </row>
    <row r="330" ht="12.75" customHeight="1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M330" s="4"/>
    </row>
    <row r="331" ht="12.75" customHeight="1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M331" s="4"/>
    </row>
    <row r="332" ht="12.75" customHeight="1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M332" s="4"/>
    </row>
    <row r="333" ht="12.75" customHeight="1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M333" s="4"/>
    </row>
    <row r="334" ht="12.75" customHeight="1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M334" s="4"/>
    </row>
    <row r="335" ht="12.75" customHeight="1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M335" s="4"/>
    </row>
    <row r="336" ht="12.75" customHeight="1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M336" s="4"/>
    </row>
    <row r="337" ht="12.75" customHeight="1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M337" s="4"/>
    </row>
    <row r="338" ht="12.75" customHeight="1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M338" s="4"/>
    </row>
    <row r="339" ht="12.75" customHeight="1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M339" s="4"/>
    </row>
    <row r="340" ht="12.75" customHeight="1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M340" s="4"/>
    </row>
    <row r="341" ht="12.75" customHeight="1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M341" s="4"/>
    </row>
    <row r="342" ht="12.75" customHeight="1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M342" s="4"/>
    </row>
    <row r="343" ht="12.75" customHeight="1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M343" s="4"/>
    </row>
    <row r="344" ht="12.75" customHeight="1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M344" s="4"/>
    </row>
    <row r="345" ht="12.75" customHeight="1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M345" s="4"/>
    </row>
    <row r="346" ht="12.75" customHeight="1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M346" s="4"/>
    </row>
    <row r="347" ht="12.75" customHeight="1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M347" s="4"/>
    </row>
    <row r="348" ht="12.75" customHeight="1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M348" s="4"/>
    </row>
    <row r="349" ht="12.75" customHeight="1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M349" s="4"/>
    </row>
    <row r="350" ht="12.75" customHeight="1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M350" s="4"/>
    </row>
    <row r="351" ht="12.75" customHeight="1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M351" s="4"/>
    </row>
    <row r="352" ht="12.75" customHeight="1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M352" s="4"/>
    </row>
    <row r="353" ht="12.75" customHeight="1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M353" s="4"/>
    </row>
    <row r="354" ht="12.75" customHeight="1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M354" s="4"/>
    </row>
    <row r="355" ht="12.75" customHeight="1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M355" s="4"/>
    </row>
    <row r="356" ht="12.75" customHeight="1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M356" s="4"/>
    </row>
    <row r="357" ht="12.75" customHeight="1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M357" s="4"/>
    </row>
    <row r="358" ht="12.75" customHeight="1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M358" s="4"/>
    </row>
    <row r="359" ht="12.75" customHeight="1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M359" s="4"/>
    </row>
    <row r="360" ht="12.75" customHeight="1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M360" s="4"/>
    </row>
    <row r="361" ht="12.75" customHeight="1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M361" s="4"/>
    </row>
    <row r="362" ht="12.75" customHeight="1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M362" s="4"/>
    </row>
    <row r="363" ht="12.75" customHeight="1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M363" s="4"/>
    </row>
    <row r="364" ht="12.75" customHeight="1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M364" s="4"/>
    </row>
    <row r="365" ht="12.75" customHeight="1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M365" s="4"/>
    </row>
    <row r="366" ht="12.75" customHeight="1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M366" s="4"/>
    </row>
    <row r="367" ht="12.75" customHeight="1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M367" s="4"/>
    </row>
    <row r="368" ht="12.75" customHeight="1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M368" s="4"/>
    </row>
    <row r="369" ht="12.75" customHeight="1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M369" s="4"/>
    </row>
    <row r="370" ht="12.75" customHeight="1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M370" s="4"/>
    </row>
    <row r="371" ht="12.75" customHeight="1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M371" s="4"/>
    </row>
    <row r="372" ht="12.75" customHeight="1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M372" s="4"/>
    </row>
    <row r="373" ht="12.75" customHeight="1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M373" s="4"/>
    </row>
    <row r="374" ht="12.75" customHeight="1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M374" s="4"/>
    </row>
    <row r="375" ht="12.75" customHeight="1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M375" s="4"/>
    </row>
    <row r="376" ht="12.75" customHeight="1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M376" s="4"/>
    </row>
    <row r="377" ht="12.75" customHeight="1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M377" s="4"/>
    </row>
    <row r="378" ht="12.75" customHeight="1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M378" s="4"/>
    </row>
    <row r="379" ht="12.75" customHeight="1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M379" s="4"/>
    </row>
    <row r="380" ht="12.75" customHeight="1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M380" s="4"/>
    </row>
    <row r="381" ht="12.75" customHeight="1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M381" s="4"/>
    </row>
    <row r="382" ht="12.75" customHeight="1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M382" s="4"/>
    </row>
    <row r="383" ht="12.75" customHeight="1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M383" s="4"/>
    </row>
    <row r="384" ht="12.75" customHeight="1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M384" s="4"/>
    </row>
    <row r="385" ht="12.75" customHeight="1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M385" s="4"/>
    </row>
    <row r="386" ht="12.75" customHeight="1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M386" s="4"/>
    </row>
    <row r="387" ht="12.75" customHeight="1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M387" s="4"/>
    </row>
    <row r="388" ht="12.75" customHeight="1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M388" s="4"/>
    </row>
    <row r="389" ht="12.75" customHeight="1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M389" s="4"/>
    </row>
    <row r="390" ht="12.75" customHeight="1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M390" s="4"/>
    </row>
    <row r="391" ht="12.75" customHeight="1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M391" s="4"/>
    </row>
    <row r="392" ht="12.75" customHeight="1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M392" s="4"/>
    </row>
    <row r="393" ht="12.75" customHeight="1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M393" s="4"/>
    </row>
    <row r="394" ht="12.75" customHeight="1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M394" s="4"/>
    </row>
    <row r="395" ht="12.75" customHeight="1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M395" s="4"/>
    </row>
    <row r="396" ht="12.75" customHeight="1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M396" s="4"/>
    </row>
    <row r="397" ht="12.75" customHeight="1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M397" s="4"/>
    </row>
    <row r="398" ht="12.75" customHeight="1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M398" s="4"/>
    </row>
    <row r="399" ht="12.75" customHeight="1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M399" s="4"/>
    </row>
    <row r="400" ht="12.75" customHeight="1">
      <c r="A400" s="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M400" s="4"/>
    </row>
    <row r="401" ht="12.75" customHeight="1">
      <c r="A401" s="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M401" s="4"/>
    </row>
    <row r="402" ht="12.75" customHeight="1">
      <c r="A402" s="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M402" s="4"/>
    </row>
    <row r="403" ht="12.75" customHeight="1">
      <c r="A403" s="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M403" s="4"/>
    </row>
    <row r="404" ht="12.75" customHeight="1">
      <c r="A404" s="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M404" s="4"/>
    </row>
    <row r="405" ht="12.75" customHeight="1">
      <c r="A405" s="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M405" s="4"/>
    </row>
    <row r="406" ht="12.75" customHeight="1">
      <c r="A406" s="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M406" s="4"/>
    </row>
    <row r="407" ht="12.75" customHeight="1">
      <c r="A407" s="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M407" s="4"/>
    </row>
    <row r="408" ht="12.75" customHeight="1">
      <c r="A408" s="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M408" s="4"/>
    </row>
    <row r="409" ht="12.75" customHeight="1">
      <c r="A409" s="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M409" s="4"/>
    </row>
    <row r="410" ht="12.75" customHeight="1">
      <c r="A410" s="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M410" s="4"/>
    </row>
    <row r="411" ht="12.75" customHeight="1">
      <c r="A411" s="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M411" s="4"/>
    </row>
    <row r="412" ht="12.75" customHeight="1">
      <c r="A412" s="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M412" s="4"/>
    </row>
    <row r="413" ht="12.75" customHeight="1">
      <c r="A413" s="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M413" s="4"/>
    </row>
    <row r="414" ht="12.75" customHeight="1">
      <c r="A414" s="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M414" s="4"/>
    </row>
    <row r="415" ht="12.75" customHeight="1">
      <c r="A415" s="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M415" s="4"/>
    </row>
    <row r="416" ht="12.75" customHeight="1">
      <c r="A416" s="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M416" s="4"/>
    </row>
    <row r="417" ht="12.75" customHeight="1">
      <c r="A417" s="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M417" s="4"/>
    </row>
    <row r="418" ht="12.75" customHeight="1">
      <c r="A418" s="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M418" s="4"/>
    </row>
    <row r="419" ht="12.75" customHeight="1">
      <c r="A419" s="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M419" s="4"/>
    </row>
    <row r="420" ht="12.75" customHeight="1">
      <c r="A420" s="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M420" s="4"/>
    </row>
    <row r="421" ht="12.75" customHeight="1">
      <c r="A421" s="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M421" s="4"/>
    </row>
    <row r="422" ht="12.75" customHeight="1">
      <c r="A422" s="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M422" s="4"/>
    </row>
    <row r="423" ht="12.75" customHeight="1">
      <c r="A423" s="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M423" s="4"/>
    </row>
    <row r="424" ht="12.75" customHeight="1">
      <c r="A424" s="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M424" s="4"/>
    </row>
    <row r="425" ht="12.75" customHeight="1">
      <c r="A425" s="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M425" s="4"/>
    </row>
    <row r="426" ht="12.75" customHeight="1">
      <c r="A426" s="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M426" s="4"/>
    </row>
    <row r="427" ht="12.75" customHeight="1">
      <c r="A427" s="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M427" s="4"/>
    </row>
    <row r="428" ht="12.75" customHeight="1">
      <c r="A428" s="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M428" s="4"/>
    </row>
    <row r="429" ht="12.75" customHeight="1">
      <c r="A429" s="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M429" s="4"/>
    </row>
    <row r="430" ht="12.75" customHeight="1">
      <c r="A430" s="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M430" s="4"/>
    </row>
    <row r="431" ht="12.75" customHeight="1">
      <c r="A431" s="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M431" s="4"/>
    </row>
    <row r="432" ht="12.75" customHeight="1">
      <c r="A432" s="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M432" s="4"/>
    </row>
    <row r="433" ht="12.75" customHeight="1">
      <c r="A433" s="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M433" s="4"/>
    </row>
    <row r="434" ht="12.75" customHeight="1">
      <c r="A434" s="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M434" s="4"/>
    </row>
    <row r="435" ht="12.75" customHeight="1">
      <c r="A435" s="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M435" s="4"/>
    </row>
    <row r="436" ht="12.75" customHeight="1">
      <c r="A436" s="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M436" s="4"/>
    </row>
    <row r="437" ht="12.75" customHeight="1">
      <c r="A437" s="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M437" s="4"/>
    </row>
    <row r="438" ht="12.75" customHeight="1">
      <c r="A438" s="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M438" s="4"/>
    </row>
    <row r="439" ht="12.75" customHeight="1">
      <c r="A439" s="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M439" s="4"/>
    </row>
    <row r="440" ht="12.75" customHeight="1">
      <c r="A440" s="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M440" s="4"/>
    </row>
    <row r="441" ht="12.75" customHeight="1">
      <c r="A441" s="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M441" s="4"/>
    </row>
    <row r="442" ht="12.75" customHeight="1">
      <c r="A442" s="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M442" s="4"/>
    </row>
    <row r="443" ht="12.75" customHeight="1">
      <c r="A443" s="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M443" s="4"/>
    </row>
    <row r="444" ht="12.75" customHeight="1">
      <c r="A444" s="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M444" s="4"/>
    </row>
    <row r="445" ht="12.75" customHeight="1">
      <c r="A445" s="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M445" s="4"/>
    </row>
    <row r="446" ht="12.75" customHeight="1">
      <c r="A446" s="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M446" s="4"/>
    </row>
    <row r="447" ht="12.75" customHeight="1">
      <c r="A447" s="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M447" s="4"/>
    </row>
    <row r="448" ht="12.75" customHeight="1">
      <c r="A448" s="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M448" s="4"/>
    </row>
    <row r="449" ht="12.75" customHeight="1">
      <c r="A449" s="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M449" s="4"/>
    </row>
    <row r="450" ht="12.75" customHeight="1">
      <c r="A450" s="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M450" s="4"/>
    </row>
    <row r="451" ht="12.75" customHeight="1">
      <c r="A451" s="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M451" s="4"/>
    </row>
    <row r="452" ht="12.75" customHeight="1">
      <c r="A452" s="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M452" s="4"/>
    </row>
    <row r="453" ht="12.75" customHeight="1">
      <c r="A453" s="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M453" s="4"/>
    </row>
    <row r="454" ht="12.75" customHeight="1">
      <c r="A454" s="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M454" s="4"/>
    </row>
    <row r="455" ht="12.75" customHeight="1">
      <c r="A455" s="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M455" s="4"/>
    </row>
    <row r="456" ht="12.75" customHeight="1">
      <c r="A456" s="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M456" s="4"/>
    </row>
    <row r="457" ht="12.75" customHeight="1">
      <c r="A457" s="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M457" s="4"/>
    </row>
    <row r="458" ht="12.75" customHeight="1">
      <c r="A458" s="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M458" s="4"/>
    </row>
    <row r="459" ht="12.75" customHeight="1">
      <c r="A459" s="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M459" s="4"/>
    </row>
    <row r="460" ht="12.75" customHeight="1">
      <c r="A460" s="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M460" s="4"/>
    </row>
    <row r="461" ht="12.75" customHeight="1">
      <c r="A461" s="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M461" s="4"/>
    </row>
    <row r="462" ht="12.75" customHeight="1">
      <c r="A462" s="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M462" s="4"/>
    </row>
    <row r="463" ht="12.75" customHeight="1">
      <c r="A463" s="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M463" s="4"/>
    </row>
    <row r="464" ht="12.75" customHeight="1">
      <c r="A464" s="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M464" s="4"/>
    </row>
    <row r="465" ht="12.75" customHeight="1">
      <c r="A465" s="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M465" s="4"/>
    </row>
    <row r="466" ht="12.75" customHeight="1">
      <c r="A466" s="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M466" s="4"/>
    </row>
    <row r="467" ht="12.75" customHeight="1">
      <c r="A467" s="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M467" s="4"/>
    </row>
    <row r="468" ht="12.75" customHeight="1">
      <c r="A468" s="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M468" s="4"/>
    </row>
    <row r="469" ht="12.75" customHeight="1">
      <c r="A469" s="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M469" s="4"/>
    </row>
    <row r="470" ht="12.75" customHeight="1">
      <c r="A470" s="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M470" s="4"/>
    </row>
    <row r="471" ht="12.75" customHeight="1">
      <c r="A471" s="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M471" s="4"/>
    </row>
    <row r="472" ht="12.75" customHeight="1">
      <c r="A472" s="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M472" s="4"/>
    </row>
    <row r="473" ht="12.75" customHeight="1">
      <c r="A473" s="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M473" s="4"/>
    </row>
    <row r="474" ht="12.75" customHeight="1">
      <c r="A474" s="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M474" s="4"/>
    </row>
    <row r="475" ht="12.75" customHeight="1">
      <c r="A475" s="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M475" s="4"/>
    </row>
    <row r="476" ht="12.75" customHeight="1">
      <c r="A476" s="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M476" s="4"/>
    </row>
    <row r="477" ht="12.75" customHeight="1">
      <c r="A477" s="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M477" s="4"/>
    </row>
    <row r="478" ht="12.75" customHeight="1">
      <c r="A478" s="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M478" s="4"/>
    </row>
    <row r="479" ht="12.75" customHeight="1">
      <c r="A479" s="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M479" s="4"/>
    </row>
    <row r="480" ht="12.75" customHeight="1">
      <c r="A480" s="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M480" s="4"/>
    </row>
    <row r="481" ht="12.75" customHeight="1">
      <c r="A481" s="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M481" s="4"/>
    </row>
    <row r="482" ht="12.75" customHeight="1">
      <c r="A482" s="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M482" s="4"/>
    </row>
    <row r="483" ht="12.75" customHeight="1">
      <c r="A483" s="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M483" s="4"/>
    </row>
    <row r="484" ht="12.75" customHeight="1">
      <c r="A484" s="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M484" s="4"/>
    </row>
    <row r="485" ht="12.75" customHeight="1">
      <c r="A485" s="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M485" s="4"/>
    </row>
    <row r="486" ht="12.75" customHeight="1">
      <c r="A486" s="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M486" s="4"/>
    </row>
    <row r="487" ht="12.75" customHeight="1">
      <c r="A487" s="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M487" s="4"/>
    </row>
    <row r="488" ht="12.75" customHeight="1">
      <c r="A488" s="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M488" s="4"/>
    </row>
    <row r="489" ht="12.75" customHeight="1">
      <c r="A489" s="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M489" s="4"/>
    </row>
    <row r="490" ht="12.75" customHeight="1">
      <c r="A490" s="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M490" s="4"/>
    </row>
    <row r="491" ht="12.75" customHeight="1">
      <c r="A491" s="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M491" s="4"/>
    </row>
    <row r="492" ht="12.75" customHeight="1">
      <c r="A492" s="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M492" s="4"/>
    </row>
    <row r="493" ht="12.75" customHeight="1">
      <c r="A493" s="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M493" s="4"/>
    </row>
    <row r="494" ht="12.75" customHeight="1">
      <c r="A494" s="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M494" s="4"/>
    </row>
    <row r="495" ht="12.75" customHeight="1">
      <c r="A495" s="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M495" s="4"/>
    </row>
    <row r="496" ht="12.75" customHeight="1">
      <c r="A496" s="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M496" s="4"/>
    </row>
    <row r="497" ht="12.75" customHeight="1">
      <c r="A497" s="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M497" s="4"/>
    </row>
    <row r="498" ht="12.75" customHeight="1">
      <c r="A498" s="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M498" s="4"/>
    </row>
    <row r="499" ht="12.75" customHeight="1">
      <c r="A499" s="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M499" s="4"/>
    </row>
    <row r="500" ht="12.75" customHeight="1">
      <c r="A500" s="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M500" s="4"/>
    </row>
    <row r="501" ht="12.75" customHeight="1">
      <c r="A501" s="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M501" s="4"/>
    </row>
    <row r="502" ht="12.75" customHeight="1">
      <c r="A502" s="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M502" s="4"/>
    </row>
    <row r="503" ht="12.75" customHeight="1">
      <c r="A503" s="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M503" s="4"/>
    </row>
    <row r="504" ht="12.75" customHeight="1">
      <c r="A504" s="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M504" s="4"/>
    </row>
    <row r="505" ht="12.75" customHeight="1">
      <c r="A505" s="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M505" s="4"/>
    </row>
    <row r="506" ht="12.75" customHeight="1">
      <c r="A506" s="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M506" s="4"/>
    </row>
    <row r="507" ht="12.75" customHeight="1">
      <c r="A507" s="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M507" s="4"/>
    </row>
    <row r="508" ht="12.75" customHeight="1">
      <c r="A508" s="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M508" s="4"/>
    </row>
    <row r="509" ht="12.75" customHeight="1">
      <c r="A509" s="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M509" s="4"/>
    </row>
    <row r="510" ht="12.75" customHeight="1">
      <c r="A510" s="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M510" s="4"/>
    </row>
    <row r="511" ht="12.75" customHeight="1">
      <c r="A511" s="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M511" s="4"/>
    </row>
    <row r="512" ht="12.75" customHeight="1">
      <c r="A512" s="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M512" s="4"/>
    </row>
    <row r="513" ht="12.75" customHeight="1">
      <c r="A513" s="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M513" s="4"/>
    </row>
    <row r="514" ht="12.75" customHeight="1">
      <c r="A514" s="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M514" s="4"/>
    </row>
    <row r="515" ht="12.75" customHeight="1">
      <c r="A515" s="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M515" s="4"/>
    </row>
    <row r="516" ht="12.75" customHeight="1">
      <c r="A516" s="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M516" s="4"/>
    </row>
    <row r="517" ht="12.75" customHeight="1">
      <c r="A517" s="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M517" s="4"/>
    </row>
    <row r="518" ht="12.75" customHeight="1">
      <c r="A518" s="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M518" s="4"/>
    </row>
    <row r="519" ht="12.75" customHeight="1">
      <c r="A519" s="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M519" s="4"/>
    </row>
    <row r="520" ht="12.75" customHeight="1">
      <c r="A520" s="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M520" s="4"/>
    </row>
    <row r="521" ht="12.75" customHeight="1">
      <c r="A521" s="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M521" s="4"/>
    </row>
    <row r="522" ht="12.75" customHeight="1">
      <c r="A522" s="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M522" s="4"/>
    </row>
    <row r="523" ht="12.75" customHeight="1">
      <c r="A523" s="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M523" s="4"/>
    </row>
    <row r="524" ht="12.75" customHeight="1">
      <c r="A524" s="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M524" s="4"/>
    </row>
    <row r="525" ht="12.75" customHeight="1">
      <c r="A525" s="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M525" s="4"/>
    </row>
    <row r="526" ht="12.75" customHeight="1">
      <c r="A526" s="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M526" s="4"/>
    </row>
    <row r="527" ht="12.75" customHeight="1">
      <c r="A527" s="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M527" s="4"/>
    </row>
    <row r="528" ht="12.75" customHeight="1">
      <c r="A528" s="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M528" s="4"/>
    </row>
    <row r="529" ht="12.75" customHeight="1">
      <c r="A529" s="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M529" s="4"/>
    </row>
    <row r="530" ht="12.75" customHeight="1">
      <c r="A530" s="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M530" s="4"/>
    </row>
    <row r="531" ht="12.75" customHeight="1">
      <c r="A531" s="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M531" s="4"/>
    </row>
    <row r="532" ht="12.75" customHeight="1">
      <c r="A532" s="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M532" s="4"/>
    </row>
    <row r="533" ht="12.75" customHeight="1">
      <c r="A533" s="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M533" s="4"/>
    </row>
    <row r="534" ht="12.75" customHeight="1">
      <c r="A534" s="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M534" s="4"/>
    </row>
    <row r="535" ht="12.75" customHeight="1">
      <c r="A535" s="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M535" s="4"/>
    </row>
    <row r="536" ht="12.75" customHeight="1">
      <c r="A536" s="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M536" s="4"/>
    </row>
    <row r="537" ht="12.75" customHeight="1">
      <c r="A537" s="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M537" s="4"/>
    </row>
    <row r="538" ht="12.75" customHeight="1">
      <c r="A538" s="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M538" s="4"/>
    </row>
    <row r="539" ht="12.75" customHeight="1">
      <c r="A539" s="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M539" s="4"/>
    </row>
    <row r="540" ht="12.75" customHeight="1">
      <c r="A540" s="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M540" s="4"/>
    </row>
    <row r="541" ht="12.75" customHeight="1">
      <c r="A541" s="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M541" s="4"/>
    </row>
    <row r="542" ht="12.75" customHeight="1">
      <c r="A542" s="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M542" s="4"/>
    </row>
    <row r="543" ht="12.75" customHeight="1">
      <c r="A543" s="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M543" s="4"/>
    </row>
    <row r="544" ht="12.75" customHeight="1">
      <c r="A544" s="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M544" s="4"/>
    </row>
    <row r="545" ht="12.75" customHeight="1">
      <c r="A545" s="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M545" s="4"/>
    </row>
    <row r="546" ht="12.75" customHeight="1">
      <c r="A546" s="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M546" s="4"/>
    </row>
    <row r="547" ht="12.75" customHeight="1">
      <c r="A547" s="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M547" s="4"/>
    </row>
    <row r="548" ht="12.75" customHeight="1">
      <c r="A548" s="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M548" s="4"/>
    </row>
    <row r="549" ht="12.75" customHeight="1">
      <c r="A549" s="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M549" s="4"/>
    </row>
    <row r="550" ht="12.75" customHeight="1">
      <c r="A550" s="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M550" s="4"/>
    </row>
    <row r="551" ht="12.75" customHeight="1">
      <c r="A551" s="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M551" s="4"/>
    </row>
    <row r="552" ht="12.75" customHeight="1">
      <c r="A552" s="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M552" s="4"/>
    </row>
    <row r="553" ht="12.75" customHeight="1">
      <c r="A553" s="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M553" s="4"/>
    </row>
    <row r="554" ht="12.75" customHeight="1">
      <c r="A554" s="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M554" s="4"/>
    </row>
    <row r="555" ht="12.75" customHeight="1">
      <c r="A555" s="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M555" s="4"/>
    </row>
    <row r="556" ht="12.75" customHeight="1">
      <c r="A556" s="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M556" s="4"/>
    </row>
    <row r="557" ht="12.75" customHeight="1">
      <c r="A557" s="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M557" s="4"/>
    </row>
    <row r="558" ht="12.75" customHeight="1">
      <c r="A558" s="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M558" s="4"/>
    </row>
    <row r="559" ht="12.75" customHeight="1">
      <c r="A559" s="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M559" s="4"/>
    </row>
    <row r="560" ht="12.75" customHeight="1">
      <c r="A560" s="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M560" s="4"/>
    </row>
    <row r="561" ht="12.75" customHeight="1">
      <c r="A561" s="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M561" s="4"/>
    </row>
    <row r="562" ht="12.75" customHeight="1">
      <c r="A562" s="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M562" s="4"/>
    </row>
    <row r="563" ht="12.75" customHeight="1">
      <c r="A563" s="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M563" s="4"/>
    </row>
    <row r="564" ht="12.75" customHeight="1">
      <c r="A564" s="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M564" s="4"/>
    </row>
    <row r="565" ht="12.75" customHeight="1">
      <c r="A565" s="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M565" s="4"/>
    </row>
    <row r="566" ht="12.75" customHeight="1">
      <c r="A566" s="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M566" s="4"/>
    </row>
    <row r="567" ht="12.75" customHeight="1">
      <c r="A567" s="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M567" s="4"/>
    </row>
    <row r="568" ht="12.75" customHeight="1">
      <c r="A568" s="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M568" s="4"/>
    </row>
    <row r="569" ht="12.75" customHeight="1">
      <c r="A569" s="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M569" s="4"/>
    </row>
    <row r="570" ht="12.75" customHeight="1">
      <c r="A570" s="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M570" s="4"/>
    </row>
    <row r="571" ht="12.75" customHeight="1">
      <c r="A571" s="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M571" s="4"/>
    </row>
    <row r="572" ht="12.75" customHeight="1">
      <c r="A572" s="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M572" s="4"/>
    </row>
    <row r="573" ht="12.75" customHeight="1">
      <c r="A573" s="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M573" s="4"/>
    </row>
    <row r="574" ht="12.75" customHeight="1">
      <c r="A574" s="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M574" s="4"/>
    </row>
    <row r="575" ht="12.75" customHeight="1">
      <c r="A575" s="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M575" s="4"/>
    </row>
    <row r="576" ht="12.75" customHeight="1">
      <c r="A576" s="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M576" s="4"/>
    </row>
    <row r="577" ht="12.75" customHeight="1">
      <c r="A577" s="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M577" s="4"/>
    </row>
    <row r="578" ht="12.75" customHeight="1">
      <c r="A578" s="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M578" s="4"/>
    </row>
    <row r="579" ht="12.75" customHeight="1">
      <c r="A579" s="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M579" s="4"/>
    </row>
    <row r="580" ht="12.75" customHeight="1">
      <c r="A580" s="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M580" s="4"/>
    </row>
    <row r="581" ht="12.75" customHeight="1">
      <c r="A581" s="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M581" s="4"/>
    </row>
    <row r="582" ht="12.75" customHeight="1">
      <c r="A582" s="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M582" s="4"/>
    </row>
    <row r="583" ht="12.75" customHeight="1">
      <c r="A583" s="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M583" s="4"/>
    </row>
    <row r="584" ht="12.75" customHeight="1">
      <c r="A584" s="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M584" s="4"/>
    </row>
    <row r="585" ht="12.75" customHeight="1">
      <c r="A585" s="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M585" s="4"/>
    </row>
    <row r="586" ht="12.75" customHeight="1">
      <c r="A586" s="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M586" s="4"/>
    </row>
    <row r="587" ht="12.75" customHeight="1">
      <c r="A587" s="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M587" s="4"/>
    </row>
    <row r="588" ht="12.75" customHeight="1">
      <c r="A588" s="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M588" s="4"/>
    </row>
    <row r="589" ht="12.75" customHeight="1">
      <c r="A589" s="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M589" s="4"/>
    </row>
    <row r="590" ht="12.75" customHeight="1">
      <c r="A590" s="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M590" s="4"/>
    </row>
    <row r="591" ht="12.75" customHeight="1">
      <c r="A591" s="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M591" s="4"/>
    </row>
    <row r="592" ht="12.75" customHeight="1">
      <c r="A592" s="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M592" s="4"/>
    </row>
    <row r="593" ht="12.75" customHeight="1">
      <c r="A593" s="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M593" s="4"/>
    </row>
    <row r="594" ht="12.75" customHeight="1">
      <c r="A594" s="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M594" s="4"/>
    </row>
    <row r="595" ht="12.75" customHeight="1">
      <c r="A595" s="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M595" s="4"/>
    </row>
    <row r="596" ht="12.75" customHeight="1">
      <c r="A596" s="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M596" s="4"/>
    </row>
    <row r="597" ht="12.75" customHeight="1">
      <c r="A597" s="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M597" s="4"/>
    </row>
    <row r="598" ht="12.75" customHeight="1">
      <c r="A598" s="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M598" s="4"/>
    </row>
    <row r="599" ht="12.75" customHeight="1">
      <c r="A599" s="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M599" s="4"/>
    </row>
    <row r="600" ht="12.75" customHeight="1">
      <c r="A600" s="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M600" s="4"/>
    </row>
    <row r="601" ht="12.75" customHeight="1">
      <c r="A601" s="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M601" s="4"/>
    </row>
    <row r="602" ht="12.75" customHeight="1">
      <c r="A602" s="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M602" s="4"/>
    </row>
    <row r="603" ht="12.75" customHeight="1">
      <c r="A603" s="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M603" s="4"/>
    </row>
    <row r="604" ht="12.75" customHeight="1">
      <c r="A604" s="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M604" s="4"/>
    </row>
    <row r="605" ht="12.75" customHeight="1">
      <c r="A605" s="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M605" s="4"/>
    </row>
    <row r="606" ht="12.75" customHeight="1">
      <c r="A606" s="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M606" s="4"/>
    </row>
    <row r="607" ht="12.75" customHeight="1">
      <c r="A607" s="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M607" s="4"/>
    </row>
    <row r="608" ht="12.75" customHeight="1">
      <c r="A608" s="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M608" s="4"/>
    </row>
    <row r="609" ht="12.75" customHeight="1">
      <c r="A609" s="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M609" s="4"/>
    </row>
    <row r="610" ht="12.75" customHeight="1">
      <c r="A610" s="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M610" s="4"/>
    </row>
    <row r="611" ht="12.75" customHeight="1">
      <c r="A611" s="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M611" s="4"/>
    </row>
    <row r="612" ht="12.75" customHeight="1">
      <c r="A612" s="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M612" s="4"/>
    </row>
    <row r="613" ht="12.75" customHeight="1">
      <c r="A613" s="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M613" s="4"/>
    </row>
    <row r="614" ht="12.75" customHeight="1">
      <c r="A614" s="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M614" s="4"/>
    </row>
    <row r="615" ht="12.75" customHeight="1">
      <c r="A615" s="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M615" s="4"/>
    </row>
    <row r="616" ht="12.75" customHeight="1">
      <c r="A616" s="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M616" s="4"/>
    </row>
    <row r="617" ht="12.75" customHeight="1">
      <c r="A617" s="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M617" s="4"/>
    </row>
    <row r="618" ht="12.75" customHeight="1">
      <c r="A618" s="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M618" s="4"/>
    </row>
    <row r="619" ht="12.75" customHeight="1">
      <c r="A619" s="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M619" s="4"/>
    </row>
    <row r="620" ht="12.75" customHeight="1">
      <c r="A620" s="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M620" s="4"/>
    </row>
    <row r="621" ht="12.75" customHeight="1">
      <c r="A621" s="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M621" s="4"/>
    </row>
    <row r="622" ht="12.75" customHeight="1">
      <c r="A622" s="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M622" s="4"/>
    </row>
    <row r="623" ht="12.75" customHeight="1">
      <c r="A623" s="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M623" s="4"/>
    </row>
    <row r="624" ht="12.75" customHeight="1">
      <c r="A624" s="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M624" s="4"/>
    </row>
    <row r="625" ht="12.75" customHeight="1">
      <c r="A625" s="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M625" s="4"/>
    </row>
    <row r="626" ht="12.75" customHeight="1">
      <c r="A626" s="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M626" s="4"/>
    </row>
    <row r="627" ht="12.75" customHeight="1">
      <c r="A627" s="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M627" s="4"/>
    </row>
    <row r="628" ht="12.75" customHeight="1">
      <c r="A628" s="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M628" s="4"/>
    </row>
    <row r="629" ht="12.75" customHeight="1">
      <c r="A629" s="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M629" s="4"/>
    </row>
    <row r="630" ht="12.75" customHeight="1">
      <c r="A630" s="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M630" s="4"/>
    </row>
    <row r="631" ht="12.75" customHeight="1">
      <c r="A631" s="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M631" s="4"/>
    </row>
    <row r="632" ht="12.75" customHeight="1">
      <c r="A632" s="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M632" s="4"/>
    </row>
    <row r="633" ht="12.75" customHeight="1">
      <c r="A633" s="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M633" s="4"/>
    </row>
    <row r="634" ht="12.75" customHeight="1">
      <c r="A634" s="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M634" s="4"/>
    </row>
    <row r="635" ht="12.75" customHeight="1">
      <c r="A635" s="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M635" s="4"/>
    </row>
    <row r="636" ht="12.75" customHeight="1">
      <c r="A636" s="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M636" s="4"/>
    </row>
    <row r="637" ht="12.75" customHeight="1">
      <c r="A637" s="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M637" s="4"/>
    </row>
    <row r="638" ht="12.75" customHeight="1">
      <c r="A638" s="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M638" s="4"/>
    </row>
    <row r="639" ht="12.75" customHeight="1">
      <c r="A639" s="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M639" s="4"/>
    </row>
    <row r="640" ht="12.75" customHeight="1">
      <c r="A640" s="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M640" s="4"/>
    </row>
    <row r="641" ht="12.75" customHeight="1">
      <c r="A641" s="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M641" s="4"/>
    </row>
    <row r="642" ht="12.75" customHeight="1">
      <c r="A642" s="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M642" s="4"/>
    </row>
    <row r="643" ht="12.75" customHeight="1">
      <c r="A643" s="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M643" s="4"/>
    </row>
    <row r="644" ht="12.75" customHeight="1">
      <c r="A644" s="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M644" s="4"/>
    </row>
    <row r="645" ht="12.75" customHeight="1">
      <c r="A645" s="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M645" s="4"/>
    </row>
    <row r="646" ht="12.75" customHeight="1">
      <c r="A646" s="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M646" s="4"/>
    </row>
    <row r="647" ht="12.75" customHeight="1">
      <c r="A647" s="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M647" s="4"/>
    </row>
    <row r="648" ht="12.75" customHeight="1">
      <c r="A648" s="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M648" s="4"/>
    </row>
    <row r="649" ht="12.75" customHeight="1">
      <c r="A649" s="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M649" s="4"/>
    </row>
    <row r="650" ht="12.75" customHeight="1">
      <c r="A650" s="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M650" s="4"/>
    </row>
    <row r="651" ht="12.75" customHeight="1">
      <c r="A651" s="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M651" s="4"/>
    </row>
    <row r="652" ht="12.75" customHeight="1">
      <c r="A652" s="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M652" s="4"/>
    </row>
    <row r="653" ht="12.75" customHeight="1">
      <c r="A653" s="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M653" s="4"/>
    </row>
    <row r="654" ht="12.75" customHeight="1">
      <c r="A654" s="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M654" s="4"/>
    </row>
    <row r="655" ht="12.75" customHeight="1">
      <c r="A655" s="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M655" s="4"/>
    </row>
    <row r="656" ht="12.75" customHeight="1">
      <c r="A656" s="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M656" s="4"/>
    </row>
    <row r="657" ht="12.75" customHeight="1">
      <c r="A657" s="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M657" s="4"/>
    </row>
    <row r="658" ht="12.75" customHeight="1">
      <c r="A658" s="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M658" s="4"/>
    </row>
    <row r="659" ht="12.75" customHeight="1">
      <c r="A659" s="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M659" s="4"/>
    </row>
    <row r="660" ht="12.75" customHeight="1">
      <c r="A660" s="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M660" s="4"/>
    </row>
    <row r="661" ht="12.75" customHeight="1">
      <c r="A661" s="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M661" s="4"/>
    </row>
    <row r="662" ht="12.75" customHeight="1">
      <c r="A662" s="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M662" s="4"/>
    </row>
    <row r="663" ht="12.75" customHeight="1">
      <c r="A663" s="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M663" s="4"/>
    </row>
    <row r="664" ht="12.75" customHeight="1">
      <c r="A664" s="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M664" s="4"/>
    </row>
    <row r="665" ht="12.75" customHeight="1">
      <c r="A665" s="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M665" s="4"/>
    </row>
    <row r="666" ht="12.75" customHeight="1">
      <c r="A666" s="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M666" s="4"/>
    </row>
    <row r="667" ht="12.75" customHeight="1">
      <c r="A667" s="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M667" s="4"/>
    </row>
    <row r="668" ht="12.75" customHeight="1">
      <c r="A668" s="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M668" s="4"/>
    </row>
    <row r="669" ht="12.75" customHeight="1">
      <c r="A669" s="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M669" s="4"/>
    </row>
    <row r="670" ht="12.75" customHeight="1">
      <c r="A670" s="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M670" s="4"/>
    </row>
    <row r="671" ht="12.75" customHeight="1">
      <c r="A671" s="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M671" s="4"/>
    </row>
    <row r="672" ht="12.75" customHeight="1">
      <c r="A672" s="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M672" s="4"/>
    </row>
    <row r="673" ht="12.75" customHeight="1">
      <c r="A673" s="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M673" s="4"/>
    </row>
    <row r="674" ht="12.75" customHeight="1">
      <c r="A674" s="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M674" s="4"/>
    </row>
    <row r="675" ht="12.75" customHeight="1">
      <c r="A675" s="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M675" s="4"/>
    </row>
    <row r="676" ht="12.75" customHeight="1">
      <c r="A676" s="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M676" s="4"/>
    </row>
    <row r="677" ht="12.75" customHeight="1">
      <c r="A677" s="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M677" s="4"/>
    </row>
    <row r="678" ht="12.75" customHeight="1">
      <c r="A678" s="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M678" s="4"/>
    </row>
    <row r="679" ht="12.75" customHeight="1">
      <c r="A679" s="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M679" s="4"/>
    </row>
    <row r="680" ht="12.75" customHeight="1">
      <c r="A680" s="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M680" s="4"/>
    </row>
    <row r="681" ht="12.75" customHeight="1">
      <c r="A681" s="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M681" s="4"/>
    </row>
    <row r="682" ht="12.75" customHeight="1">
      <c r="A682" s="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M682" s="4"/>
    </row>
    <row r="683" ht="12.75" customHeight="1">
      <c r="A683" s="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M683" s="4"/>
    </row>
    <row r="684" ht="12.75" customHeight="1">
      <c r="A684" s="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M684" s="4"/>
    </row>
    <row r="685" ht="12.75" customHeight="1">
      <c r="A685" s="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M685" s="4"/>
    </row>
    <row r="686" ht="12.75" customHeight="1">
      <c r="A686" s="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M686" s="4"/>
    </row>
    <row r="687" ht="12.75" customHeight="1">
      <c r="A687" s="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M687" s="4"/>
    </row>
    <row r="688" ht="12.75" customHeight="1">
      <c r="A688" s="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M688" s="4"/>
    </row>
    <row r="689" ht="12.75" customHeight="1">
      <c r="A689" s="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M689" s="4"/>
    </row>
    <row r="690" ht="12.75" customHeight="1">
      <c r="A690" s="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M690" s="4"/>
    </row>
    <row r="691" ht="12.75" customHeight="1">
      <c r="A691" s="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M691" s="4"/>
    </row>
    <row r="692" ht="12.75" customHeight="1">
      <c r="A692" s="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M692" s="4"/>
    </row>
    <row r="693" ht="12.75" customHeight="1">
      <c r="A693" s="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M693" s="4"/>
    </row>
    <row r="694" ht="12.75" customHeight="1">
      <c r="A694" s="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M694" s="4"/>
    </row>
    <row r="695" ht="12.75" customHeight="1">
      <c r="A695" s="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M695" s="4"/>
    </row>
    <row r="696" ht="12.75" customHeight="1">
      <c r="A696" s="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M696" s="4"/>
    </row>
    <row r="697" ht="12.75" customHeight="1">
      <c r="A697" s="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M697" s="4"/>
    </row>
    <row r="698" ht="12.75" customHeight="1">
      <c r="A698" s="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M698" s="4"/>
    </row>
    <row r="699" ht="12.75" customHeight="1">
      <c r="A699" s="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M699" s="4"/>
    </row>
    <row r="700" ht="12.75" customHeight="1">
      <c r="A700" s="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M700" s="4"/>
    </row>
    <row r="701" ht="12.75" customHeight="1">
      <c r="A701" s="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M701" s="4"/>
    </row>
    <row r="702" ht="12.75" customHeight="1">
      <c r="A702" s="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M702" s="4"/>
    </row>
    <row r="703" ht="12.75" customHeight="1">
      <c r="A703" s="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M703" s="4"/>
    </row>
    <row r="704" ht="12.75" customHeight="1">
      <c r="A704" s="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M704" s="4"/>
    </row>
    <row r="705" ht="12.75" customHeight="1">
      <c r="A705" s="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M705" s="4"/>
    </row>
    <row r="706" ht="12.75" customHeight="1">
      <c r="A706" s="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M706" s="4"/>
    </row>
    <row r="707" ht="12.75" customHeight="1">
      <c r="A707" s="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M707" s="4"/>
    </row>
    <row r="708" ht="12.75" customHeight="1">
      <c r="A708" s="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M708" s="4"/>
    </row>
    <row r="709" ht="12.75" customHeight="1">
      <c r="A709" s="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M709" s="4"/>
    </row>
    <row r="710" ht="12.75" customHeight="1">
      <c r="A710" s="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M710" s="4"/>
    </row>
    <row r="711" ht="12.75" customHeight="1">
      <c r="A711" s="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M711" s="4"/>
    </row>
    <row r="712" ht="12.75" customHeight="1">
      <c r="A712" s="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M712" s="4"/>
    </row>
    <row r="713" ht="12.75" customHeight="1">
      <c r="A713" s="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M713" s="4"/>
    </row>
    <row r="714" ht="12.75" customHeight="1">
      <c r="A714" s="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M714" s="4"/>
    </row>
    <row r="715" ht="12.75" customHeight="1">
      <c r="A715" s="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M715" s="4"/>
    </row>
    <row r="716" ht="12.75" customHeight="1">
      <c r="A716" s="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M716" s="4"/>
    </row>
    <row r="717" ht="12.75" customHeight="1">
      <c r="A717" s="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M717" s="4"/>
    </row>
    <row r="718" ht="12.75" customHeight="1">
      <c r="A718" s="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M718" s="4"/>
    </row>
    <row r="719" ht="12.75" customHeight="1">
      <c r="A719" s="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M719" s="4"/>
    </row>
    <row r="720" ht="12.75" customHeight="1">
      <c r="A720" s="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M720" s="4"/>
    </row>
    <row r="721" ht="12.75" customHeight="1">
      <c r="A721" s="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M721" s="4"/>
    </row>
    <row r="722" ht="12.75" customHeight="1">
      <c r="A722" s="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M722" s="4"/>
    </row>
    <row r="723" ht="12.75" customHeight="1">
      <c r="A723" s="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M723" s="4"/>
    </row>
    <row r="724" ht="12.75" customHeight="1">
      <c r="A724" s="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M724" s="4"/>
    </row>
    <row r="725" ht="12.75" customHeight="1">
      <c r="A725" s="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M725" s="4"/>
    </row>
    <row r="726" ht="12.75" customHeight="1">
      <c r="A726" s="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M726" s="4"/>
    </row>
    <row r="727" ht="12.75" customHeight="1">
      <c r="A727" s="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M727" s="4"/>
    </row>
    <row r="728" ht="12.75" customHeight="1">
      <c r="A728" s="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M728" s="4"/>
    </row>
    <row r="729" ht="12.75" customHeight="1">
      <c r="A729" s="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M729" s="4"/>
    </row>
    <row r="730" ht="12.75" customHeight="1">
      <c r="A730" s="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M730" s="4"/>
    </row>
    <row r="731" ht="12.75" customHeight="1">
      <c r="A731" s="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M731" s="4"/>
    </row>
    <row r="732" ht="12.75" customHeight="1">
      <c r="A732" s="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M732" s="4"/>
    </row>
    <row r="733" ht="12.75" customHeight="1">
      <c r="A733" s="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M733" s="4"/>
    </row>
    <row r="734" ht="12.75" customHeight="1">
      <c r="A734" s="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M734" s="4"/>
    </row>
    <row r="735" ht="12.75" customHeight="1">
      <c r="A735" s="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M735" s="4"/>
    </row>
    <row r="736" ht="12.75" customHeight="1">
      <c r="A736" s="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M736" s="4"/>
    </row>
    <row r="737" ht="12.75" customHeight="1">
      <c r="A737" s="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M737" s="4"/>
    </row>
    <row r="738" ht="12.75" customHeight="1">
      <c r="A738" s="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M738" s="4"/>
    </row>
    <row r="739" ht="12.75" customHeight="1">
      <c r="A739" s="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M739" s="4"/>
    </row>
    <row r="740" ht="12.75" customHeight="1">
      <c r="A740" s="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M740" s="4"/>
    </row>
    <row r="741" ht="12.75" customHeight="1">
      <c r="A741" s="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M741" s="4"/>
    </row>
    <row r="742" ht="12.75" customHeight="1">
      <c r="A742" s="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M742" s="4"/>
    </row>
    <row r="743" ht="12.75" customHeight="1">
      <c r="A743" s="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M743" s="4"/>
    </row>
    <row r="744" ht="12.75" customHeight="1">
      <c r="A744" s="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M744" s="4"/>
    </row>
    <row r="745" ht="12.75" customHeight="1">
      <c r="A745" s="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M745" s="4"/>
    </row>
    <row r="746" ht="12.75" customHeight="1">
      <c r="A746" s="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M746" s="4"/>
    </row>
    <row r="747" ht="12.75" customHeight="1">
      <c r="A747" s="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M747" s="4"/>
    </row>
    <row r="748" ht="12.75" customHeight="1">
      <c r="A748" s="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M748" s="4"/>
    </row>
    <row r="749" ht="12.75" customHeight="1">
      <c r="A749" s="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M749" s="4"/>
    </row>
    <row r="750" ht="12.75" customHeight="1">
      <c r="A750" s="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M750" s="4"/>
    </row>
    <row r="751" ht="12.75" customHeight="1">
      <c r="A751" s="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M751" s="4"/>
    </row>
    <row r="752" ht="12.75" customHeight="1">
      <c r="A752" s="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M752" s="4"/>
    </row>
    <row r="753" ht="12.75" customHeight="1">
      <c r="A753" s="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M753" s="4"/>
    </row>
    <row r="754" ht="12.75" customHeight="1">
      <c r="A754" s="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M754" s="4"/>
    </row>
    <row r="755" ht="12.75" customHeight="1">
      <c r="A755" s="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M755" s="4"/>
    </row>
    <row r="756" ht="12.75" customHeight="1">
      <c r="A756" s="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M756" s="4"/>
    </row>
    <row r="757" ht="12.75" customHeight="1">
      <c r="A757" s="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M757" s="4"/>
    </row>
    <row r="758" ht="12.75" customHeight="1">
      <c r="A758" s="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M758" s="4"/>
    </row>
    <row r="759" ht="12.75" customHeight="1">
      <c r="A759" s="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M759" s="4"/>
    </row>
    <row r="760" ht="12.75" customHeight="1">
      <c r="A760" s="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M760" s="4"/>
    </row>
    <row r="761" ht="12.75" customHeight="1">
      <c r="A761" s="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M761" s="4"/>
    </row>
    <row r="762" ht="12.75" customHeight="1">
      <c r="A762" s="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M762" s="4"/>
    </row>
    <row r="763" ht="12.75" customHeight="1">
      <c r="A763" s="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M763" s="4"/>
    </row>
    <row r="764" ht="12.75" customHeight="1">
      <c r="A764" s="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M764" s="4"/>
    </row>
    <row r="765" ht="12.75" customHeight="1">
      <c r="A765" s="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M765" s="4"/>
    </row>
    <row r="766" ht="12.75" customHeight="1">
      <c r="A766" s="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M766" s="4"/>
    </row>
    <row r="767" ht="12.75" customHeight="1">
      <c r="A767" s="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M767" s="4"/>
    </row>
    <row r="768" ht="12.75" customHeight="1">
      <c r="A768" s="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M768" s="4"/>
    </row>
    <row r="769" ht="12.75" customHeight="1">
      <c r="A769" s="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M769" s="4"/>
    </row>
    <row r="770" ht="12.75" customHeight="1">
      <c r="A770" s="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M770" s="4"/>
    </row>
    <row r="771" ht="12.75" customHeight="1">
      <c r="A771" s="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M771" s="4"/>
    </row>
    <row r="772" ht="12.75" customHeight="1">
      <c r="A772" s="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M772" s="4"/>
    </row>
    <row r="773" ht="12.75" customHeight="1">
      <c r="A773" s="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M773" s="4"/>
    </row>
    <row r="774" ht="12.75" customHeight="1">
      <c r="A774" s="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M774" s="4"/>
    </row>
    <row r="775" ht="12.75" customHeight="1">
      <c r="A775" s="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M775" s="4"/>
    </row>
    <row r="776" ht="12.75" customHeight="1">
      <c r="A776" s="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M776" s="4"/>
    </row>
    <row r="777" ht="12.75" customHeight="1">
      <c r="A777" s="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M777" s="4"/>
    </row>
    <row r="778" ht="12.75" customHeight="1">
      <c r="A778" s="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M778" s="4"/>
    </row>
    <row r="779" ht="12.75" customHeight="1">
      <c r="A779" s="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M779" s="4"/>
    </row>
    <row r="780" ht="12.75" customHeight="1">
      <c r="A780" s="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M780" s="4"/>
    </row>
    <row r="781" ht="12.75" customHeight="1">
      <c r="A781" s="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M781" s="4"/>
    </row>
    <row r="782" ht="12.75" customHeight="1">
      <c r="A782" s="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M782" s="4"/>
    </row>
    <row r="783" ht="12.75" customHeight="1">
      <c r="A783" s="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M783" s="4"/>
    </row>
    <row r="784" ht="12.75" customHeight="1">
      <c r="A784" s="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M784" s="4"/>
    </row>
    <row r="785" ht="12.75" customHeight="1">
      <c r="A785" s="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M785" s="4"/>
    </row>
    <row r="786" ht="12.75" customHeight="1">
      <c r="A786" s="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M786" s="4"/>
    </row>
    <row r="787" ht="12.75" customHeight="1">
      <c r="A787" s="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M787" s="4"/>
    </row>
    <row r="788" ht="12.75" customHeight="1">
      <c r="A788" s="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M788" s="4"/>
    </row>
    <row r="789" ht="12.75" customHeight="1">
      <c r="A789" s="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M789" s="4"/>
    </row>
    <row r="790" ht="12.75" customHeight="1">
      <c r="A790" s="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M790" s="4"/>
    </row>
    <row r="791" ht="12.75" customHeight="1">
      <c r="A791" s="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M791" s="4"/>
    </row>
    <row r="792" ht="12.75" customHeight="1">
      <c r="A792" s="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M792" s="4"/>
    </row>
    <row r="793" ht="12.75" customHeight="1">
      <c r="A793" s="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M793" s="4"/>
    </row>
    <row r="794" ht="12.75" customHeight="1">
      <c r="A794" s="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M794" s="4"/>
    </row>
    <row r="795" ht="12.75" customHeight="1">
      <c r="A795" s="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M795" s="4"/>
    </row>
    <row r="796" ht="12.75" customHeight="1">
      <c r="A796" s="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M796" s="4"/>
    </row>
    <row r="797" ht="12.75" customHeight="1">
      <c r="A797" s="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M797" s="4"/>
    </row>
    <row r="798" ht="12.75" customHeight="1">
      <c r="A798" s="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M798" s="4"/>
    </row>
    <row r="799" ht="12.75" customHeight="1">
      <c r="A799" s="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M799" s="4"/>
    </row>
    <row r="800" ht="12.75" customHeight="1">
      <c r="A800" s="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M800" s="4"/>
    </row>
    <row r="801" ht="12.75" customHeight="1">
      <c r="A801" s="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M801" s="4"/>
    </row>
    <row r="802" ht="12.75" customHeight="1">
      <c r="A802" s="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M802" s="4"/>
    </row>
    <row r="803" ht="12.75" customHeight="1">
      <c r="A803" s="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M803" s="4"/>
    </row>
    <row r="804" ht="12.75" customHeight="1">
      <c r="A804" s="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M804" s="4"/>
    </row>
    <row r="805" ht="12.75" customHeight="1">
      <c r="A805" s="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M805" s="4"/>
    </row>
    <row r="806" ht="12.75" customHeight="1">
      <c r="A806" s="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M806" s="4"/>
    </row>
    <row r="807" ht="12.75" customHeight="1">
      <c r="A807" s="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M807" s="4"/>
    </row>
    <row r="808" ht="12.75" customHeight="1">
      <c r="A808" s="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M808" s="4"/>
    </row>
    <row r="809" ht="12.75" customHeight="1">
      <c r="A809" s="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M809" s="4"/>
    </row>
    <row r="810" ht="12.75" customHeight="1">
      <c r="A810" s="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M810" s="4"/>
    </row>
    <row r="811" ht="12.75" customHeight="1">
      <c r="A811" s="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M811" s="4"/>
    </row>
    <row r="812" ht="12.75" customHeight="1">
      <c r="A812" s="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M812" s="4"/>
    </row>
    <row r="813" ht="12.75" customHeight="1">
      <c r="A813" s="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M813" s="4"/>
    </row>
    <row r="814" ht="12.75" customHeight="1">
      <c r="A814" s="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M814" s="4"/>
    </row>
    <row r="815" ht="12.75" customHeight="1">
      <c r="A815" s="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M815" s="4"/>
    </row>
    <row r="816" ht="12.75" customHeight="1">
      <c r="A816" s="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M816" s="4"/>
    </row>
    <row r="817" ht="12.75" customHeight="1">
      <c r="A817" s="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M817" s="4"/>
    </row>
    <row r="818" ht="12.75" customHeight="1">
      <c r="A818" s="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M818" s="4"/>
    </row>
    <row r="819" ht="12.75" customHeight="1">
      <c r="A819" s="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M819" s="4"/>
    </row>
    <row r="820" ht="12.75" customHeight="1">
      <c r="A820" s="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M820" s="4"/>
    </row>
    <row r="821" ht="12.75" customHeight="1">
      <c r="A821" s="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M821" s="4"/>
    </row>
    <row r="822" ht="12.75" customHeight="1">
      <c r="A822" s="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M822" s="4"/>
    </row>
    <row r="823" ht="12.75" customHeight="1">
      <c r="A823" s="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M823" s="4"/>
    </row>
    <row r="824" ht="12.75" customHeight="1">
      <c r="A824" s="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M824" s="4"/>
    </row>
    <row r="825" ht="12.75" customHeight="1">
      <c r="A825" s="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M825" s="4"/>
    </row>
    <row r="826" ht="12.75" customHeight="1">
      <c r="A826" s="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M826" s="4"/>
    </row>
    <row r="827" ht="12.75" customHeight="1">
      <c r="A827" s="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M827" s="4"/>
    </row>
    <row r="828" ht="12.75" customHeight="1">
      <c r="A828" s="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M828" s="4"/>
    </row>
    <row r="829" ht="12.75" customHeight="1">
      <c r="A829" s="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M829" s="4"/>
    </row>
    <row r="830" ht="12.75" customHeight="1">
      <c r="A830" s="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M830" s="4"/>
    </row>
    <row r="831" ht="12.75" customHeight="1">
      <c r="A831" s="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M831" s="4"/>
    </row>
    <row r="832" ht="12.75" customHeight="1">
      <c r="A832" s="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M832" s="4"/>
    </row>
    <row r="833" ht="12.75" customHeight="1">
      <c r="A833" s="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M833" s="4"/>
    </row>
    <row r="834" ht="12.75" customHeight="1">
      <c r="A834" s="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M834" s="4"/>
    </row>
    <row r="835" ht="12.75" customHeight="1">
      <c r="A835" s="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M835" s="4"/>
    </row>
    <row r="836" ht="12.75" customHeight="1">
      <c r="A836" s="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M836" s="4"/>
    </row>
    <row r="837" ht="12.75" customHeight="1">
      <c r="A837" s="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M837" s="4"/>
    </row>
    <row r="838" ht="12.75" customHeight="1">
      <c r="A838" s="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M838" s="4"/>
    </row>
    <row r="839" ht="12.75" customHeight="1">
      <c r="A839" s="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M839" s="4"/>
    </row>
    <row r="840" ht="12.75" customHeight="1">
      <c r="A840" s="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M840" s="4"/>
    </row>
    <row r="841" ht="12.75" customHeight="1">
      <c r="A841" s="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M841" s="4"/>
    </row>
    <row r="842" ht="12.75" customHeight="1">
      <c r="A842" s="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M842" s="4"/>
    </row>
    <row r="843" ht="12.75" customHeight="1">
      <c r="A843" s="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M843" s="4"/>
    </row>
    <row r="844" ht="12.75" customHeight="1">
      <c r="A844" s="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M844" s="4"/>
    </row>
    <row r="845" ht="12.75" customHeight="1">
      <c r="A845" s="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M845" s="4"/>
    </row>
    <row r="846" ht="12.75" customHeight="1">
      <c r="A846" s="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M846" s="4"/>
    </row>
    <row r="847" ht="12.75" customHeight="1">
      <c r="A847" s="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M847" s="4"/>
    </row>
    <row r="848" ht="12.75" customHeight="1">
      <c r="A848" s="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M848" s="4"/>
    </row>
    <row r="849" ht="12.75" customHeight="1">
      <c r="A849" s="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M849" s="4"/>
    </row>
    <row r="850" ht="12.75" customHeight="1">
      <c r="A850" s="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M850" s="4"/>
    </row>
    <row r="851" ht="12.75" customHeight="1">
      <c r="A851" s="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M851" s="4"/>
    </row>
    <row r="852" ht="12.75" customHeight="1">
      <c r="A852" s="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M852" s="4"/>
    </row>
    <row r="853" ht="12.75" customHeight="1">
      <c r="A853" s="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M853" s="4"/>
    </row>
    <row r="854" ht="12.75" customHeight="1">
      <c r="A854" s="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M854" s="4"/>
    </row>
    <row r="855" ht="12.75" customHeight="1">
      <c r="A855" s="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M855" s="4"/>
    </row>
    <row r="856" ht="12.75" customHeight="1">
      <c r="A856" s="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M856" s="4"/>
    </row>
    <row r="857" ht="12.75" customHeight="1">
      <c r="A857" s="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M857" s="4"/>
    </row>
    <row r="858" ht="12.75" customHeight="1">
      <c r="A858" s="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M858" s="4"/>
    </row>
    <row r="859" ht="12.75" customHeight="1">
      <c r="A859" s="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M859" s="4"/>
    </row>
    <row r="860" ht="12.75" customHeight="1">
      <c r="A860" s="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M860" s="4"/>
    </row>
    <row r="861" ht="12.75" customHeight="1">
      <c r="A861" s="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M861" s="4"/>
    </row>
    <row r="862" ht="12.75" customHeight="1">
      <c r="A862" s="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M862" s="4"/>
    </row>
    <row r="863" ht="12.75" customHeight="1">
      <c r="A863" s="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M863" s="4"/>
    </row>
    <row r="864" ht="12.75" customHeight="1">
      <c r="A864" s="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M864" s="4"/>
    </row>
    <row r="865" ht="12.75" customHeight="1">
      <c r="A865" s="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M865" s="4"/>
    </row>
    <row r="866" ht="12.75" customHeight="1">
      <c r="A866" s="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M866" s="4"/>
    </row>
    <row r="867" ht="12.75" customHeight="1">
      <c r="A867" s="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M867" s="4"/>
    </row>
    <row r="868" ht="12.75" customHeight="1">
      <c r="A868" s="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M868" s="4"/>
    </row>
    <row r="869" ht="12.75" customHeight="1">
      <c r="A869" s="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M869" s="4"/>
    </row>
    <row r="870" ht="12.75" customHeight="1">
      <c r="A870" s="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M870" s="4"/>
    </row>
    <row r="871" ht="12.75" customHeight="1">
      <c r="A871" s="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M871" s="4"/>
    </row>
    <row r="872" ht="12.75" customHeight="1">
      <c r="A872" s="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M872" s="4"/>
    </row>
    <row r="873" ht="12.75" customHeight="1">
      <c r="A873" s="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M873" s="4"/>
    </row>
    <row r="874" ht="12.75" customHeight="1">
      <c r="A874" s="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M874" s="4"/>
    </row>
    <row r="875" ht="12.75" customHeight="1">
      <c r="A875" s="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M875" s="4"/>
    </row>
    <row r="876" ht="12.75" customHeight="1">
      <c r="A876" s="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M876" s="4"/>
    </row>
    <row r="877" ht="12.75" customHeight="1">
      <c r="A877" s="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M877" s="4"/>
    </row>
    <row r="878" ht="12.75" customHeight="1">
      <c r="A878" s="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M878" s="4"/>
    </row>
    <row r="879" ht="12.75" customHeight="1">
      <c r="A879" s="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M879" s="4"/>
    </row>
    <row r="880" ht="12.75" customHeight="1">
      <c r="A880" s="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M880" s="4"/>
    </row>
    <row r="881" ht="12.75" customHeight="1">
      <c r="A881" s="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M881" s="4"/>
    </row>
    <row r="882" ht="12.75" customHeight="1">
      <c r="A882" s="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M882" s="4"/>
    </row>
    <row r="883" ht="12.75" customHeight="1">
      <c r="A883" s="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M883" s="4"/>
    </row>
    <row r="884" ht="12.75" customHeight="1">
      <c r="A884" s="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M884" s="4"/>
    </row>
    <row r="885" ht="12.75" customHeight="1">
      <c r="A885" s="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M885" s="4"/>
    </row>
    <row r="886" ht="12.75" customHeight="1">
      <c r="A886" s="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M886" s="4"/>
    </row>
    <row r="887" ht="12.75" customHeight="1">
      <c r="A887" s="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M887" s="4"/>
    </row>
    <row r="888" ht="12.75" customHeight="1">
      <c r="A888" s="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M888" s="4"/>
    </row>
    <row r="889" ht="12.75" customHeight="1">
      <c r="A889" s="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M889" s="4"/>
    </row>
    <row r="890" ht="12.75" customHeight="1">
      <c r="A890" s="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M890" s="4"/>
    </row>
    <row r="891" ht="12.75" customHeight="1">
      <c r="A891" s="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M891" s="4"/>
    </row>
    <row r="892" ht="12.75" customHeight="1">
      <c r="A892" s="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M892" s="4"/>
    </row>
    <row r="893" ht="12.75" customHeight="1">
      <c r="A893" s="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M893" s="4"/>
    </row>
    <row r="894" ht="12.75" customHeight="1">
      <c r="A894" s="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M894" s="4"/>
    </row>
    <row r="895" ht="12.75" customHeight="1">
      <c r="A895" s="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M895" s="4"/>
    </row>
    <row r="896" ht="12.75" customHeight="1">
      <c r="A896" s="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M896" s="4"/>
    </row>
    <row r="897" ht="12.75" customHeight="1">
      <c r="A897" s="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M897" s="4"/>
    </row>
    <row r="898" ht="12.75" customHeight="1">
      <c r="A898" s="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M898" s="4"/>
    </row>
    <row r="899" ht="12.75" customHeight="1">
      <c r="A899" s="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M899" s="4"/>
    </row>
    <row r="900" ht="12.75" customHeight="1">
      <c r="A900" s="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M900" s="4"/>
    </row>
    <row r="901" ht="12.75" customHeight="1">
      <c r="A901" s="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M901" s="4"/>
    </row>
    <row r="902" ht="12.75" customHeight="1">
      <c r="A902" s="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M902" s="4"/>
    </row>
    <row r="903" ht="12.75" customHeight="1">
      <c r="A903" s="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M903" s="4"/>
    </row>
    <row r="904" ht="12.75" customHeight="1">
      <c r="A904" s="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M904" s="4"/>
    </row>
    <row r="905" ht="12.75" customHeight="1">
      <c r="A905" s="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M905" s="4"/>
    </row>
    <row r="906" ht="12.75" customHeight="1">
      <c r="A906" s="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M906" s="4"/>
    </row>
    <row r="907" ht="12.75" customHeight="1">
      <c r="A907" s="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M907" s="4"/>
    </row>
    <row r="908" ht="12.75" customHeight="1">
      <c r="A908" s="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M908" s="4"/>
    </row>
    <row r="909" ht="12.75" customHeight="1">
      <c r="A909" s="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M909" s="4"/>
    </row>
    <row r="910" ht="12.75" customHeight="1">
      <c r="A910" s="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M910" s="4"/>
    </row>
    <row r="911" ht="12.75" customHeight="1">
      <c r="A911" s="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M911" s="4"/>
    </row>
    <row r="912" ht="12.75" customHeight="1">
      <c r="A912" s="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M912" s="4"/>
    </row>
    <row r="913" ht="12.75" customHeight="1">
      <c r="A913" s="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M913" s="4"/>
    </row>
    <row r="914" ht="12.75" customHeight="1">
      <c r="A914" s="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M914" s="4"/>
    </row>
    <row r="915" ht="12.75" customHeight="1">
      <c r="A915" s="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M915" s="4"/>
    </row>
    <row r="916" ht="12.75" customHeight="1">
      <c r="A916" s="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M916" s="4"/>
    </row>
    <row r="917" ht="12.75" customHeight="1">
      <c r="A917" s="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M917" s="4"/>
    </row>
    <row r="918" ht="12.75" customHeight="1">
      <c r="A918" s="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M918" s="4"/>
    </row>
    <row r="919" ht="12.75" customHeight="1">
      <c r="A919" s="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M919" s="4"/>
    </row>
    <row r="920" ht="12.75" customHeight="1">
      <c r="A920" s="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M920" s="4"/>
    </row>
    <row r="921" ht="12.75" customHeight="1">
      <c r="A921" s="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M921" s="4"/>
    </row>
    <row r="922" ht="12.75" customHeight="1">
      <c r="A922" s="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M922" s="4"/>
    </row>
    <row r="923" ht="12.75" customHeight="1">
      <c r="A923" s="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M923" s="4"/>
    </row>
    <row r="924" ht="12.75" customHeight="1">
      <c r="A924" s="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M924" s="4"/>
    </row>
    <row r="925" ht="12.75" customHeight="1">
      <c r="A925" s="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M925" s="4"/>
    </row>
    <row r="926" ht="12.75" customHeight="1">
      <c r="A926" s="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M926" s="4"/>
    </row>
    <row r="927" ht="12.75" customHeight="1">
      <c r="A927" s="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M927" s="4"/>
    </row>
    <row r="928" ht="12.75" customHeight="1">
      <c r="A928" s="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M928" s="4"/>
    </row>
    <row r="929" ht="12.75" customHeight="1">
      <c r="A929" s="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M929" s="4"/>
    </row>
    <row r="930" ht="12.75" customHeight="1">
      <c r="A930" s="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M930" s="4"/>
    </row>
    <row r="931" ht="12.75" customHeight="1">
      <c r="A931" s="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M931" s="4"/>
    </row>
    <row r="932" ht="12.75" customHeight="1">
      <c r="A932" s="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M932" s="4"/>
    </row>
    <row r="933" ht="12.75" customHeight="1">
      <c r="A933" s="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M933" s="4"/>
    </row>
    <row r="934" ht="12.75" customHeight="1">
      <c r="A934" s="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M934" s="4"/>
    </row>
    <row r="935" ht="12.75" customHeight="1">
      <c r="A935" s="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M935" s="4"/>
    </row>
    <row r="936" ht="12.75" customHeight="1">
      <c r="A936" s="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M936" s="4"/>
    </row>
    <row r="937" ht="12.75" customHeight="1">
      <c r="A937" s="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M937" s="4"/>
    </row>
    <row r="938" ht="12.75" customHeight="1">
      <c r="A938" s="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M938" s="4"/>
    </row>
    <row r="939" ht="12.75" customHeight="1">
      <c r="A939" s="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M939" s="4"/>
    </row>
    <row r="940" ht="12.75" customHeight="1">
      <c r="A940" s="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M940" s="4"/>
    </row>
    <row r="941" ht="12.75" customHeight="1">
      <c r="A941" s="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M941" s="4"/>
    </row>
    <row r="942" ht="12.75" customHeight="1">
      <c r="A942" s="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M942" s="4"/>
    </row>
    <row r="943" ht="12.75" customHeight="1">
      <c r="A943" s="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M943" s="4"/>
    </row>
    <row r="944" ht="12.75" customHeight="1">
      <c r="A944" s="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M944" s="4"/>
    </row>
    <row r="945" ht="12.75" customHeight="1">
      <c r="A945" s="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M945" s="4"/>
    </row>
    <row r="946" ht="12.75" customHeight="1">
      <c r="A946" s="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M946" s="4"/>
    </row>
    <row r="947" ht="12.75" customHeight="1">
      <c r="A947" s="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M947" s="4"/>
    </row>
    <row r="948" ht="12.75" customHeight="1">
      <c r="A948" s="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M948" s="4"/>
    </row>
    <row r="949" ht="12.75" customHeight="1">
      <c r="A949" s="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M949" s="4"/>
    </row>
    <row r="950" ht="12.75" customHeight="1">
      <c r="A950" s="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M950" s="4"/>
    </row>
    <row r="951" ht="12.75" customHeight="1">
      <c r="A951" s="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M951" s="4"/>
    </row>
    <row r="952" ht="12.75" customHeight="1">
      <c r="A952" s="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M952" s="4"/>
    </row>
    <row r="953" ht="12.75" customHeight="1">
      <c r="A953" s="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M953" s="4"/>
    </row>
    <row r="954" ht="12.75" customHeight="1">
      <c r="A954" s="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M954" s="4"/>
    </row>
    <row r="955" ht="12.75" customHeight="1">
      <c r="A955" s="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M955" s="4"/>
    </row>
    <row r="956" ht="12.75" customHeight="1">
      <c r="A956" s="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M956" s="4"/>
    </row>
    <row r="957" ht="12.75" customHeight="1">
      <c r="A957" s="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M957" s="4"/>
    </row>
    <row r="958" ht="12.75" customHeight="1">
      <c r="A958" s="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M958" s="4"/>
    </row>
    <row r="959" ht="12.75" customHeight="1">
      <c r="A959" s="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M959" s="4"/>
    </row>
    <row r="960" ht="12.75" customHeight="1">
      <c r="A960" s="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M960" s="4"/>
    </row>
    <row r="961" ht="12.75" customHeight="1">
      <c r="A961" s="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M961" s="4"/>
    </row>
    <row r="962" ht="12.75" customHeight="1">
      <c r="A962" s="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M962" s="4"/>
    </row>
    <row r="963" ht="12.75" customHeight="1">
      <c r="A963" s="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M963" s="4"/>
    </row>
    <row r="964" ht="12.75" customHeight="1">
      <c r="A964" s="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M964" s="4"/>
    </row>
    <row r="965" ht="12.75" customHeight="1">
      <c r="A965" s="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M965" s="4"/>
    </row>
    <row r="966" ht="12.75" customHeight="1">
      <c r="A966" s="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M966" s="4"/>
    </row>
    <row r="967" ht="12.75" customHeight="1">
      <c r="A967" s="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M967" s="4"/>
    </row>
    <row r="968" ht="12.75" customHeight="1">
      <c r="A968" s="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M968" s="4"/>
    </row>
    <row r="969" ht="12.75" customHeight="1">
      <c r="A969" s="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M969" s="4"/>
    </row>
    <row r="970" ht="12.75" customHeight="1">
      <c r="A970" s="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M970" s="4"/>
    </row>
    <row r="971" ht="12.75" customHeight="1">
      <c r="A971" s="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M971" s="4"/>
    </row>
    <row r="972" ht="12.75" customHeight="1">
      <c r="A972" s="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M972" s="4"/>
    </row>
    <row r="973" ht="12.75" customHeight="1">
      <c r="A973" s="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M973" s="4"/>
    </row>
    <row r="974" ht="12.75" customHeight="1">
      <c r="A974" s="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M974" s="4"/>
    </row>
    <row r="975" ht="12.75" customHeight="1">
      <c r="A975" s="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M975" s="4"/>
    </row>
    <row r="976" ht="12.75" customHeight="1">
      <c r="A976" s="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M976" s="4"/>
    </row>
    <row r="977" ht="12.75" customHeight="1">
      <c r="A977" s="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M977" s="4"/>
    </row>
    <row r="978" ht="12.75" customHeight="1">
      <c r="A978" s="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M978" s="4"/>
    </row>
    <row r="979" ht="12.75" customHeight="1">
      <c r="A979" s="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M979" s="4"/>
    </row>
    <row r="980" ht="12.75" customHeight="1">
      <c r="A980" s="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M980" s="4"/>
    </row>
    <row r="981" ht="12.75" customHeight="1">
      <c r="A981" s="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M981" s="4"/>
    </row>
    <row r="982" ht="12.75" customHeight="1">
      <c r="A982" s="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M982" s="4"/>
    </row>
    <row r="983" ht="12.75" customHeight="1">
      <c r="A983" s="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M983" s="4"/>
    </row>
    <row r="984" ht="12.75" customHeight="1">
      <c r="A984" s="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M984" s="4"/>
    </row>
    <row r="985" ht="12.75" customHeight="1">
      <c r="A985" s="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M985" s="4"/>
    </row>
    <row r="986" ht="12.75" customHeight="1">
      <c r="A986" s="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M986" s="4"/>
    </row>
    <row r="987" ht="12.75" customHeight="1">
      <c r="A987" s="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M987" s="4"/>
    </row>
    <row r="988" ht="12.75" customHeight="1">
      <c r="A988" s="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M988" s="4"/>
    </row>
    <row r="989" ht="12.75" customHeight="1">
      <c r="A989" s="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M989" s="4"/>
    </row>
    <row r="990" ht="12.75" customHeight="1">
      <c r="A990" s="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M990" s="4"/>
    </row>
    <row r="991" ht="12.75" customHeight="1">
      <c r="A991" s="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M991" s="4"/>
    </row>
    <row r="992" ht="12.75" customHeight="1">
      <c r="A992" s="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M992" s="4"/>
    </row>
    <row r="993" ht="12.75" customHeight="1">
      <c r="A993" s="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M993" s="4"/>
    </row>
    <row r="994" ht="12.75" customHeight="1">
      <c r="A994" s="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M994" s="4"/>
    </row>
    <row r="995" ht="12.75" customHeight="1">
      <c r="A995" s="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M995" s="4"/>
    </row>
    <row r="996" ht="12.75" customHeight="1">
      <c r="A996" s="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M996" s="4"/>
    </row>
    <row r="997" ht="12.75" customHeight="1">
      <c r="A997" s="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M997" s="4"/>
    </row>
    <row r="998" ht="12.75" customHeight="1">
      <c r="A998" s="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M998" s="4"/>
    </row>
    <row r="999" ht="12.75" customHeight="1">
      <c r="A999" s="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M999" s="4"/>
    </row>
    <row r="1000" ht="12.75" customHeight="1">
      <c r="A1000" s="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M1000" s="4"/>
    </row>
  </sheetData>
  <mergeCells count="20">
    <mergeCell ref="G86:I86"/>
    <mergeCell ref="J86:L86"/>
    <mergeCell ref="W87:Y87"/>
    <mergeCell ref="T87:V87"/>
    <mergeCell ref="G87:I87"/>
    <mergeCell ref="J87:L87"/>
    <mergeCell ref="Z87:AB87"/>
    <mergeCell ref="D87:F87"/>
    <mergeCell ref="D86:F86"/>
    <mergeCell ref="G13:I13"/>
    <mergeCell ref="G14:I14"/>
    <mergeCell ref="J13:L13"/>
    <mergeCell ref="J14:L14"/>
    <mergeCell ref="D14:F14"/>
    <mergeCell ref="D13:F13"/>
    <mergeCell ref="C9:G9"/>
    <mergeCell ref="W14:Y14"/>
    <mergeCell ref="T14:V14"/>
    <mergeCell ref="Q6:R6"/>
    <mergeCell ref="Z14:A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