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3EB0F707-E4B9-4670-B9B5-BD37FC423E3B}" xr6:coauthVersionLast="47" xr6:coauthVersionMax="47" xr10:uidLastSave="{00000000-0000-0000-0000-000000000000}"/>
  <bookViews>
    <workbookView xWindow="105" yWindow="1245" windowWidth="20385" windowHeight="102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<sst xmlns="http://schemas.openxmlformats.org/spreadsheetml/2006/main" count="246" uniqueCount="100">
  <si>
    <t>MINISTERIO DE SALUD</t>
  </si>
  <si>
    <t>SOLICITUDES DE ATENCIÓN PENDIENTES - EXPORTADO 06/04/2022 14:20</t>
  </si>
  <si>
    <t>FECHA INICIO: 06/04/2022 FECHA FINAL: 06/04/2022</t>
  </si>
  <si>
    <t>N°</t>
  </si>
  <si>
    <t>TIPO DOC.</t>
  </si>
  <si>
    <t>PACIENTE (NRO. DOCUMENTO)</t>
  </si>
  <si>
    <t>PACIENTE (APELLIDOS Y NOMBRES)</t>
  </si>
  <si>
    <t>PACIENTE (EDAD)</t>
  </si>
  <si>
    <t>FECHA Y HORA DE LA SOLICITUD</t>
  </si>
  <si>
    <t>FECHA Y HORA DE ASIGNACIÓN</t>
  </si>
  <si>
    <t>DISTRITO DE RESIDENCIA</t>
  </si>
  <si>
    <t>TIPO DE SERVICIO</t>
  </si>
  <si>
    <t>TELÉFONO / CELULAR</t>
  </si>
  <si>
    <t>ESTADO</t>
  </si>
  <si>
    <t>RENIPRESS</t>
  </si>
  <si>
    <t>ESTABLECIMIENTO</t>
  </si>
  <si>
    <t>DIRESA</t>
  </si>
  <si>
    <t>RED</t>
  </si>
  <si>
    <t>MICRORED</t>
  </si>
  <si>
    <t>PLATAFORMA DE ATENCIÓN</t>
  </si>
  <si>
    <t>DIAGNÓSTICO</t>
  </si>
  <si>
    <t>DNI</t>
  </si>
  <si>
    <t>07499551</t>
  </si>
  <si>
    <t>DIAZ PAJUELO, LEONARDO HENRRY</t>
  </si>
  <si>
    <t>06/04/2022 13:10:41</t>
  </si>
  <si>
    <t>Barranca</t>
  </si>
  <si>
    <t>Teleorientación</t>
  </si>
  <si>
    <t>933 926 286</t>
  </si>
  <si>
    <t>Atendido</t>
  </si>
  <si>
    <t>00005197</t>
  </si>
  <si>
    <t>IRO</t>
  </si>
  <si>
    <t>LA LIBERTAD</t>
  </si>
  <si>
    <t>NO PERTENECE A NINGUNA RED</t>
  </si>
  <si>
    <t>NO PERTENECE A NINGUNA MICRORED</t>
  </si>
  <si>
    <t>Teleatiendo</t>
  </si>
  <si>
    <t xml:space="preserve">Z76.9 - Personas en contacto con los servicios de salud en circunstancias no especificadas [definitivo] </t>
  </si>
  <si>
    <t>46486366</t>
  </si>
  <si>
    <t>CHAVEZ MORANTE, EDUARDO</t>
  </si>
  <si>
    <t>06/04/2022 13:13:34</t>
  </si>
  <si>
    <t>Bellavista</t>
  </si>
  <si>
    <t>920 141 227</t>
  </si>
  <si>
    <t>75812973</t>
  </si>
  <si>
    <t>QUINTO BALLENA, JENY PAMELA</t>
  </si>
  <si>
    <t>06/04/2022 13:16:16</t>
  </si>
  <si>
    <t>San Juan de Lurigancho</t>
  </si>
  <si>
    <t>965 781 464</t>
  </si>
  <si>
    <t>42478780</t>
  </si>
  <si>
    <t>TINEO VALLES, SEGUNDO JOSE</t>
  </si>
  <si>
    <t>06/04/2022 13:19:14</t>
  </si>
  <si>
    <t>Imaza</t>
  </si>
  <si>
    <t>983 784 562</t>
  </si>
  <si>
    <t>08507728</t>
  </si>
  <si>
    <t>ZAMUDIO LLAMOZAS, CARMEN ESTELA</t>
  </si>
  <si>
    <t>06/04/2022 13:22:31</t>
  </si>
  <si>
    <t>980 880 086</t>
  </si>
  <si>
    <t>08772548</t>
  </si>
  <si>
    <t>SANTILLAN GARMA, LILIANA VICTORIA</t>
  </si>
  <si>
    <t>06/04/2022 13:24:36</t>
  </si>
  <si>
    <t>Santiago de Surco</t>
  </si>
  <si>
    <t>987 521 866</t>
  </si>
  <si>
    <t>06219725</t>
  </si>
  <si>
    <t>HERNANDEZ EUSEBIO, AURELIA DEMESIA</t>
  </si>
  <si>
    <t>06/04/2022 13:28:19</t>
  </si>
  <si>
    <t>Comas</t>
  </si>
  <si>
    <t>910 083 142</t>
  </si>
  <si>
    <t>71299977</t>
  </si>
  <si>
    <t>ESPINOZA MARREROS, CRISELL GERALDINE</t>
  </si>
  <si>
    <t>06/04/2022 13:30:44</t>
  </si>
  <si>
    <t>Puente Piedra</t>
  </si>
  <si>
    <t>942 097 800</t>
  </si>
  <si>
    <t>73511711</t>
  </si>
  <si>
    <t>SANTA CRUZ VALLEJOS, YONATAN SMITH</t>
  </si>
  <si>
    <t>06/04/2022 13:33:16</t>
  </si>
  <si>
    <t>970 579 081</t>
  </si>
  <si>
    <t>45672663</t>
  </si>
  <si>
    <t>ALVARADO ESPINOZA, FRANKLIN PEDRO</t>
  </si>
  <si>
    <t>06/04/2022 13:35:26</t>
  </si>
  <si>
    <t>Chorrillos</t>
  </si>
  <si>
    <t>933 993 281</t>
  </si>
  <si>
    <t>72508530</t>
  </si>
  <si>
    <t>QUISPE CUTIPA, ANTHONY JESUS</t>
  </si>
  <si>
    <t>06/04/2022 13:38:47</t>
  </si>
  <si>
    <t>06/04/2022 13:38:48</t>
  </si>
  <si>
    <t>950 127 500</t>
  </si>
  <si>
    <t>76974889</t>
  </si>
  <si>
    <t>CAPARO SOTELO, JUDITHSA</t>
  </si>
  <si>
    <t>06/04/2022 13:40:37</t>
  </si>
  <si>
    <t>La Victoria</t>
  </si>
  <si>
    <t>954 146 176</t>
  </si>
  <si>
    <t>CARNET DE EXTRANJERIA</t>
  </si>
  <si>
    <t>004916564</t>
  </si>
  <si>
    <t>PEREZ HIDALGO, JOSE DANIEL</t>
  </si>
  <si>
    <t>06/04/2022 13:43:52</t>
  </si>
  <si>
    <t>946 855 630</t>
  </si>
  <si>
    <t>71404765</t>
  </si>
  <si>
    <t>ALVAREZ SALCEDO, MICHAEL ANGELO</t>
  </si>
  <si>
    <t>06/04/2022 14:17:29</t>
  </si>
  <si>
    <t>San Martín de Porres</t>
  </si>
  <si>
    <t>962 191 244</t>
  </si>
  <si>
    <t>DATOS CONFIDENCIALES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</si>
</sst>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3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D9DE"/>
        <bgColor rgb="FF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sqref="A1:R1"/>
    </sheetView>
  </sheetViews>
  <sheetFormatPr baseColWidth="10" defaultColWidth="9.140625" defaultRowHeight="15" x14ac:dyDescent="0.25"/>
  <cols>
    <col min="1" max="1" width="5" customWidth="1"/>
    <col min="2" max="2" width="10" customWidth="1"/>
    <col min="3" max="3" width="15" customWidth="1"/>
    <col min="4" max="4" width="45" customWidth="1"/>
    <col min="5" max="5" width="26" customWidth="1"/>
    <col min="6" max="7" width="20" customWidth="1"/>
    <col min="8" max="9" width="15" customWidth="1"/>
    <col min="10" max="10" width="20" customWidth="1"/>
    <col min="11" max="12" width="10" customWidth="1"/>
    <col min="13" max="18" width="20" customWidth="1"/>
  </cols>
  <sheetData>
    <row r="1" spans="1:18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7.25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5.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8" x14ac:dyDescent="0.25">
      <c r="A5">
        <v>1</v>
      </c>
      <c r="B5" t="s">
        <v>21</v>
      </c>
      <c r="C5" t="s">
        <v>22</v>
      </c>
      <c r="D5" t="s">
        <v>23</v>
      </c>
      <c r="E5" t="str">
        <f ca="1">DATEDIF("25/03/1975",TODAY(),"Y")&amp;IF(DATEDIF("25/03/1975",TODAY(),"Y")=1," año, "," años, ")&amp;DATEDIF("25/03/1975",TODAY(),"YM")&amp;IF(DATEDIF("25/03/1975",TODAY(),"YM")=1," mes, "," meses, ")&amp;DATEDIF("25/03/1975",TODAY(),"MD")&amp;IF(DATEDIF("25/03/1975",TODAY(),"MD")=1," día"," días")</f>
        <v>47 años, 0 meses, 12 días</v>
      </c>
      <c r="F5" t="s">
        <v>24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</row>
    <row r="6" spans="1:18" x14ac:dyDescent="0.25">
      <c r="A6">
        <v>2</v>
      </c>
      <c r="B6" t="s">
        <v>21</v>
      </c>
      <c r="C6" t="s">
        <v>36</v>
      </c>
      <c r="D6" t="s">
        <v>37</v>
      </c>
      <c r="E6" t="str">
        <f ca="1">DATEDIF("24/03/1989",TODAY(),"Y")&amp;IF(DATEDIF("24/03/1989",TODAY(),"Y")=1," año, "," años, ")&amp;DATEDIF("24/03/1989",TODAY(),"YM")&amp;IF(DATEDIF("24/03/1989",TODAY(),"YM")=1," mes, "," meses, ")&amp;DATEDIF("24/03/1989",TODAY(),"MD")&amp;IF(DATEDIF("24/03/1989",TODAY(),"MD")=1," día"," días")</f>
        <v>33 años, 0 meses, 13 días</v>
      </c>
      <c r="F6" t="s">
        <v>38</v>
      </c>
      <c r="G6" t="s">
        <v>38</v>
      </c>
      <c r="H6" t="s">
        <v>39</v>
      </c>
      <c r="I6" t="s">
        <v>26</v>
      </c>
      <c r="J6" t="s">
        <v>40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8" x14ac:dyDescent="0.25">
      <c r="A7">
        <v>3</v>
      </c>
      <c r="B7" t="s">
        <v>21</v>
      </c>
      <c r="C7" t="s">
        <v>41</v>
      </c>
      <c r="D7" t="s">
        <v>42</v>
      </c>
      <c r="E7" t="str">
        <f ca="1">DATEDIF("12/09/1994",TODAY(),"Y")&amp;IF(DATEDIF("12/09/1994",TODAY(),"Y")=1," año, "," años, ")&amp;DATEDIF("12/09/1994",TODAY(),"YM")&amp;IF(DATEDIF("12/09/1994",TODAY(),"YM")=1," mes, "," meses, ")&amp;DATEDIF("12/09/1994",TODAY(),"MD")&amp;IF(DATEDIF("12/09/1994",TODAY(),"MD")=1," día"," días")</f>
        <v>27 años, 6 meses, 25 días</v>
      </c>
      <c r="F7" t="s">
        <v>43</v>
      </c>
      <c r="G7" t="s">
        <v>43</v>
      </c>
      <c r="H7" t="s">
        <v>44</v>
      </c>
      <c r="I7" t="s">
        <v>26</v>
      </c>
      <c r="J7" t="s">
        <v>45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1:18" x14ac:dyDescent="0.25">
      <c r="A8">
        <v>4</v>
      </c>
      <c r="B8" t="s">
        <v>21</v>
      </c>
      <c r="C8" t="s">
        <v>46</v>
      </c>
      <c r="D8" t="s">
        <v>47</v>
      </c>
      <c r="E8" t="str">
        <f ca="1">DATEDIF("05/09/1983",TODAY(),"Y")&amp;IF(DATEDIF("05/09/1983",TODAY(),"Y")=1," año, "," años, ")&amp;DATEDIF("05/09/1983",TODAY(),"YM")&amp;IF(DATEDIF("05/09/1983",TODAY(),"YM")=1," mes, "," meses, ")&amp;DATEDIF("05/09/1983",TODAY(),"MD")&amp;IF(DATEDIF("05/09/1983",TODAY(),"MD")=1," día"," días")</f>
        <v>38 años, 7 meses, 1 día</v>
      </c>
      <c r="F8" t="s">
        <v>48</v>
      </c>
      <c r="G8" t="s">
        <v>48</v>
      </c>
      <c r="H8" t="s">
        <v>49</v>
      </c>
      <c r="I8" t="s">
        <v>26</v>
      </c>
      <c r="J8" t="s">
        <v>50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8" x14ac:dyDescent="0.25">
      <c r="A9">
        <v>5</v>
      </c>
      <c r="B9" t="s">
        <v>21</v>
      </c>
      <c r="C9" t="s">
        <v>51</v>
      </c>
      <c r="D9" t="s">
        <v>52</v>
      </c>
      <c r="E9" t="str">
        <f ca="1">DATEDIF("17/01/1952",TODAY(),"Y")&amp;IF(DATEDIF("17/01/1952",TODAY(),"Y")=1," año, "," años, ")&amp;DATEDIF("17/01/1952",TODAY(),"YM")&amp;IF(DATEDIF("17/01/1952",TODAY(),"YM")=1," mes, "," meses, ")&amp;DATEDIF("17/01/1952",TODAY(),"MD")&amp;IF(DATEDIF("17/01/1952",TODAY(),"MD")=1," día"," días")</f>
        <v>70 años, 2 meses, 20 días</v>
      </c>
      <c r="F9" t="s">
        <v>53</v>
      </c>
      <c r="G9" t="s">
        <v>53</v>
      </c>
      <c r="H9" t="s">
        <v>25</v>
      </c>
      <c r="I9" t="s">
        <v>26</v>
      </c>
      <c r="J9" t="s">
        <v>54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</row>
    <row r="10" spans="1:18" x14ac:dyDescent="0.25">
      <c r="A10">
        <v>6</v>
      </c>
      <c r="B10" t="s">
        <v>21</v>
      </c>
      <c r="C10" t="s">
        <v>55</v>
      </c>
      <c r="D10" t="s">
        <v>56</v>
      </c>
      <c r="E10" t="str">
        <f ca="1">DATEDIF("15/07/1963",TODAY(),"Y")&amp;IF(DATEDIF("15/07/1963",TODAY(),"Y")=1," año, "," años, ")&amp;DATEDIF("15/07/1963",TODAY(),"YM")&amp;IF(DATEDIF("15/07/1963",TODAY(),"YM")=1," mes, "," meses, ")&amp;DATEDIF("15/07/1963",TODAY(),"MD")&amp;IF(DATEDIF("15/07/1963",TODAY(),"MD")=1," día"," días")</f>
        <v>58 años, 8 meses, 22 días</v>
      </c>
      <c r="F10" t="s">
        <v>57</v>
      </c>
      <c r="G10" t="s">
        <v>57</v>
      </c>
      <c r="H10" t="s">
        <v>58</v>
      </c>
      <c r="I10" t="s">
        <v>26</v>
      </c>
      <c r="J10" t="s">
        <v>59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>
        <v>7</v>
      </c>
      <c r="B11" t="s">
        <v>21</v>
      </c>
      <c r="C11" t="s">
        <v>60</v>
      </c>
      <c r="D11" t="s">
        <v>61</v>
      </c>
      <c r="E11" t="str">
        <f ca="1">DATEDIF("03/10/1957",TODAY(),"Y")&amp;IF(DATEDIF("03/10/1957",TODAY(),"Y")=1," año, "," años, ")&amp;DATEDIF("03/10/1957",TODAY(),"YM")&amp;IF(DATEDIF("03/10/1957",TODAY(),"YM")=1," mes, "," meses, ")&amp;DATEDIF("03/10/1957",TODAY(),"MD")&amp;IF(DATEDIF("03/10/1957",TODAY(),"MD")=1," día"," días")</f>
        <v>64 años, 6 meses, 3 días</v>
      </c>
      <c r="F11" t="s">
        <v>62</v>
      </c>
      <c r="G11" t="s">
        <v>62</v>
      </c>
      <c r="H11" t="s">
        <v>63</v>
      </c>
      <c r="I11" t="s">
        <v>26</v>
      </c>
      <c r="J11" t="s">
        <v>64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</row>
    <row r="12" spans="1:18" x14ac:dyDescent="0.25">
      <c r="A12">
        <v>8</v>
      </c>
      <c r="B12" t="s">
        <v>21</v>
      </c>
      <c r="C12" t="s">
        <v>65</v>
      </c>
      <c r="D12" t="s">
        <v>66</v>
      </c>
      <c r="E12" t="str">
        <f ca="1">DATEDIF("20/08/1995",TODAY(),"Y")&amp;IF(DATEDIF("20/08/1995",TODAY(),"Y")=1," año, "," años, ")&amp;DATEDIF("20/08/1995",TODAY(),"YM")&amp;IF(DATEDIF("20/08/1995",TODAY(),"YM")=1," mes, "," meses, ")&amp;DATEDIF("20/08/1995",TODAY(),"MD")&amp;IF(DATEDIF("20/08/1995",TODAY(),"MD")=1," día"," días")</f>
        <v>26 años, 7 meses, 17 días</v>
      </c>
      <c r="F12" t="s">
        <v>67</v>
      </c>
      <c r="G12" t="s">
        <v>67</v>
      </c>
      <c r="H12" t="s">
        <v>68</v>
      </c>
      <c r="I12" t="s">
        <v>26</v>
      </c>
      <c r="J12" t="s">
        <v>69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 t="s">
        <v>33</v>
      </c>
      <c r="Q12" t="s">
        <v>34</v>
      </c>
      <c r="R12" t="s">
        <v>35</v>
      </c>
    </row>
    <row r="13" spans="1:18" x14ac:dyDescent="0.25">
      <c r="A13">
        <v>9</v>
      </c>
      <c r="B13" t="s">
        <v>21</v>
      </c>
      <c r="C13" t="s">
        <v>70</v>
      </c>
      <c r="D13" t="s">
        <v>71</v>
      </c>
      <c r="E13" t="str">
        <f ca="1">DATEDIF("28/06/2000",TODAY(),"Y")&amp;IF(DATEDIF("28/06/2000",TODAY(),"Y")=1," año, "," años, ")&amp;DATEDIF("28/06/2000",TODAY(),"YM")&amp;IF(DATEDIF("28/06/2000",TODAY(),"YM")=1," mes, "," meses, ")&amp;DATEDIF("28/06/2000",TODAY(),"MD")&amp;IF(DATEDIF("28/06/2000",TODAY(),"MD")=1," día"," días")</f>
        <v>21 años, 9 meses, 9 días</v>
      </c>
      <c r="F13" t="s">
        <v>72</v>
      </c>
      <c r="G13" t="s">
        <v>72</v>
      </c>
      <c r="H13" t="s">
        <v>25</v>
      </c>
      <c r="I13" t="s">
        <v>26</v>
      </c>
      <c r="J13" t="s">
        <v>73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34</v>
      </c>
      <c r="R13" t="s">
        <v>35</v>
      </c>
    </row>
    <row r="14" spans="1:18" x14ac:dyDescent="0.25">
      <c r="A14">
        <v>10</v>
      </c>
      <c r="B14" t="s">
        <v>21</v>
      </c>
      <c r="C14" t="s">
        <v>74</v>
      </c>
      <c r="D14" t="s">
        <v>75</v>
      </c>
      <c r="E14" t="str">
        <f ca="1">DATEDIF("08/03/1989",TODAY(),"Y")&amp;IF(DATEDIF("08/03/1989",TODAY(),"Y")=1," año, "," años, ")&amp;DATEDIF("08/03/1989",TODAY(),"YM")&amp;IF(DATEDIF("08/03/1989",TODAY(),"YM")=1," mes, "," meses, ")&amp;DATEDIF("08/03/1989",TODAY(),"MD")&amp;IF(DATEDIF("08/03/1989",TODAY(),"MD")=1," día"," días")</f>
        <v>33 años, 0 meses, 29 días</v>
      </c>
      <c r="F14" t="s">
        <v>76</v>
      </c>
      <c r="G14" t="s">
        <v>76</v>
      </c>
      <c r="H14" t="s">
        <v>77</v>
      </c>
      <c r="I14" t="s">
        <v>26</v>
      </c>
      <c r="J14" t="s">
        <v>78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35</v>
      </c>
    </row>
    <row r="15" spans="1:18" x14ac:dyDescent="0.25">
      <c r="A15">
        <v>11</v>
      </c>
      <c r="B15" t="s">
        <v>21</v>
      </c>
      <c r="C15" t="s">
        <v>79</v>
      </c>
      <c r="D15" t="s">
        <v>80</v>
      </c>
      <c r="E15" t="str">
        <f ca="1">DATEDIF("25/12/1996",TODAY(),"Y")&amp;IF(DATEDIF("25/12/1996",TODAY(),"Y")=1," año, "," años, ")&amp;DATEDIF("25/12/1996",TODAY(),"YM")&amp;IF(DATEDIF("25/12/1996",TODAY(),"YM")=1," mes, "," meses, ")&amp;DATEDIF("25/12/1996",TODAY(),"MD")&amp;IF(DATEDIF("25/12/1996",TODAY(),"MD")=1," día"," días")</f>
        <v>25 años, 3 meses, 12 días</v>
      </c>
      <c r="F15" t="s">
        <v>81</v>
      </c>
      <c r="G15" t="s">
        <v>82</v>
      </c>
      <c r="H15" t="s">
        <v>63</v>
      </c>
      <c r="I15" t="s">
        <v>26</v>
      </c>
      <c r="J15" t="s">
        <v>83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P15" t="s">
        <v>33</v>
      </c>
      <c r="Q15" t="s">
        <v>34</v>
      </c>
      <c r="R15" t="s">
        <v>35</v>
      </c>
    </row>
    <row r="16" spans="1:18" x14ac:dyDescent="0.25">
      <c r="A16">
        <v>12</v>
      </c>
      <c r="B16" t="s">
        <v>21</v>
      </c>
      <c r="C16" t="s">
        <v>84</v>
      </c>
      <c r="D16" t="s">
        <v>85</v>
      </c>
      <c r="E16" t="str">
        <f ca="1">DATEDIF("07/06/1996",TODAY(),"Y")&amp;IF(DATEDIF("07/06/1996",TODAY(),"Y")=1," año, "," años, ")&amp;DATEDIF("07/06/1996",TODAY(),"YM")&amp;IF(DATEDIF("07/06/1996",TODAY(),"YM")=1," mes, "," meses, ")&amp;DATEDIF("07/06/1996",TODAY(),"MD")&amp;IF(DATEDIF("07/06/1996",TODAY(),"MD")=1," día"," días")</f>
        <v>25 años, 9 meses, 30 días</v>
      </c>
      <c r="F16" t="s">
        <v>86</v>
      </c>
      <c r="G16" t="s">
        <v>86</v>
      </c>
      <c r="H16" t="s">
        <v>87</v>
      </c>
      <c r="I16" t="s">
        <v>26</v>
      </c>
      <c r="J16" t="s">
        <v>88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</row>
    <row r="17" spans="1:18" x14ac:dyDescent="0.25">
      <c r="A17">
        <v>13</v>
      </c>
      <c r="B17" t="s">
        <v>89</v>
      </c>
      <c r="C17" t="s">
        <v>90</v>
      </c>
      <c r="D17" t="s">
        <v>91</v>
      </c>
      <c r="E17" t="str">
        <f ca="1">DATEDIF("20/06/1982",TODAY(),"Y")&amp;IF(DATEDIF("20/06/1982",TODAY(),"Y")=1," año, "," años, ")&amp;DATEDIF("20/06/1982",TODAY(),"YM")&amp;IF(DATEDIF("20/06/1982",TODAY(),"YM")=1," mes, "," meses, ")&amp;DATEDIF("20/06/1982",TODAY(),"MD")&amp;IF(DATEDIF("20/06/1982",TODAY(),"MD")=1," día"," días")</f>
        <v>39 años, 9 meses, 17 días</v>
      </c>
      <c r="F17" t="s">
        <v>92</v>
      </c>
      <c r="G17" t="s">
        <v>92</v>
      </c>
      <c r="H17" t="s">
        <v>25</v>
      </c>
      <c r="I17" t="s">
        <v>26</v>
      </c>
      <c r="J17" t="s">
        <v>93</v>
      </c>
      <c r="K17" t="s">
        <v>28</v>
      </c>
      <c r="L17" t="s">
        <v>29</v>
      </c>
      <c r="M17" t="s">
        <v>30</v>
      </c>
      <c r="N17" t="s">
        <v>31</v>
      </c>
      <c r="O17" t="s">
        <v>32</v>
      </c>
      <c r="P17" t="s">
        <v>33</v>
      </c>
      <c r="Q17" t="s">
        <v>34</v>
      </c>
      <c r="R17" t="s">
        <v>35</v>
      </c>
    </row>
    <row r="18" spans="1:18" x14ac:dyDescent="0.25">
      <c r="A18">
        <v>14</v>
      </c>
      <c r="B18" t="s">
        <v>21</v>
      </c>
      <c r="C18" t="s">
        <v>94</v>
      </c>
      <c r="D18" t="s">
        <v>95</v>
      </c>
      <c r="E18" t="str">
        <f ca="1">DATEDIF("20/10/1996",TODAY(),"Y")&amp;IF(DATEDIF("20/10/1996",TODAY(),"Y")=1," año, "," años, ")&amp;DATEDIF("20/10/1996",TODAY(),"YM")&amp;IF(DATEDIF("20/10/1996",TODAY(),"YM")=1," mes, "," meses, ")&amp;DATEDIF("20/10/1996",TODAY(),"MD")&amp;IF(DATEDIF("20/10/1996",TODAY(),"MD")=1," día"," días")</f>
        <v>25 años, 5 meses, 17 días</v>
      </c>
      <c r="F18" t="s">
        <v>96</v>
      </c>
      <c r="G18" t="s">
        <v>96</v>
      </c>
      <c r="H18" t="s">
        <v>97</v>
      </c>
      <c r="I18" t="s">
        <v>26</v>
      </c>
      <c r="J18" t="s">
        <v>98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P18" t="s">
        <v>33</v>
      </c>
      <c r="Q18" t="s">
        <v>34</v>
      </c>
      <c r="R18" t="s">
        <v>35</v>
      </c>
    </row>
    <row r="19" spans="1:18" ht="15.75" x14ac:dyDescent="0.25">
      <c r="A19" s="5" t="s">
        <v>99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</sheetData>
  <mergeCells count="4">
    <mergeCell ref="A1:R1"/>
    <mergeCell ref="A2:R2"/>
    <mergeCell ref="A3:R3"/>
    <mergeCell ref="A19:R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2022-04-06T18:34:55Z</dcterms:created>
  <dcterms:modified xsi:type="dcterms:W3CDTF">2022-04-06T19:21:23Z</dcterms:modified>
</cp:coreProperties>
</file>