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  <sz val="12"/>
    </font>
    <font>
      <b val="1"/>
      <sz val="13"/>
    </font>
    <font>
      <b val="1"/>
      <sz val="10"/>
    </font>
  </fonts>
  <fills count="3">
    <fill>
      <patternFill/>
    </fill>
    <fill>
      <patternFill patternType="gray125"/>
    </fill>
    <fill>
      <patternFill patternType="solid">
        <fgColor rgb="00cfd9de"/>
        <bgColor rgb="00cfd9de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3" fillId="2" borderId="0" applyAlignment="1" pivotButton="0" quotePrefix="0" xfId="0">
      <alignment horizontal="center" vertical="center" wrapText="1"/>
    </xf>
    <xf numFmtId="0" fontId="1" fillId="2" borderId="0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sheetViews>
    <sheetView workbookViewId="0">
      <selection activeCell="A1" sqref="A1"/>
    </sheetView>
  </sheetViews>
  <sheetFormatPr baseColWidth="8" defaultRowHeight="15"/>
  <cols>
    <col width="5" customWidth="1" min="1" max="1"/>
    <col width="10" customWidth="1" min="2" max="2"/>
    <col width="15" customWidth="1" min="3" max="3"/>
    <col width="45" customWidth="1" min="4" max="4"/>
    <col width="26" customWidth="1" min="5" max="5"/>
    <col width="20" customWidth="1" min="6" max="6"/>
    <col width="20" customWidth="1" min="7" max="7"/>
    <col width="15" customWidth="1" min="8" max="8"/>
    <col width="15" customWidth="1" min="9" max="9"/>
    <col width="20" customWidth="1" min="10" max="10"/>
    <col width="10" customWidth="1" min="11" max="11"/>
    <col width="10" customWidth="1" min="12" max="12"/>
    <col width="60" customWidth="1" min="13" max="13"/>
  </cols>
  <sheetData>
    <row r="1">
      <c r="A1" s="1" t="inlineStr">
        <is>
          <t>MINISTERIO DE SALUD</t>
        </is>
      </c>
    </row>
    <row r="2">
      <c r="A2" s="1" t="inlineStr">
        <is>
          <t>SOLICITUDES DE ATENCIÓN PENDIENTES - EXPORTADO 08/11/2021 14:03</t>
        </is>
      </c>
    </row>
    <row r="3">
      <c r="A3" s="2" t="inlineStr">
        <is>
          <t>FECHA INICIO: 08/11/2021 FECHA FINAL: 08/11/2021</t>
        </is>
      </c>
    </row>
    <row r="4">
      <c r="A4" s="3" t="inlineStr">
        <is>
          <t>N°</t>
        </is>
      </c>
      <c r="B4" s="3" t="inlineStr">
        <is>
          <t>TIPO DOC.</t>
        </is>
      </c>
      <c r="C4" s="3" t="inlineStr">
        <is>
          <t>PACIENTE (NRO. DOCUMENTO)</t>
        </is>
      </c>
      <c r="D4" s="3" t="inlineStr">
        <is>
          <t>PACIENTE (APELLIDOS Y NOMBRES)</t>
        </is>
      </c>
      <c r="E4" s="3" t="inlineStr">
        <is>
          <t>PACIENTE (EDAD)</t>
        </is>
      </c>
      <c r="F4" s="3" t="inlineStr">
        <is>
          <t>FECHA Y HORA DE LA SOLICITUD</t>
        </is>
      </c>
      <c r="G4" s="3" t="inlineStr">
        <is>
          <t>FECHA Y HORA DE ASIGNACIÓN</t>
        </is>
      </c>
      <c r="H4" s="3" t="inlineStr">
        <is>
          <t>DISTRITO DE RESIDENCIA</t>
        </is>
      </c>
      <c r="I4" s="3" t="inlineStr">
        <is>
          <t>TIPO DE SERVICIO</t>
        </is>
      </c>
      <c r="J4" s="3" t="inlineStr">
        <is>
          <t>TELÉFONO / CELULAR</t>
        </is>
      </c>
      <c r="K4" s="3" t="inlineStr">
        <is>
          <t>ESTADO</t>
        </is>
      </c>
      <c r="L4" s="3" t="inlineStr">
        <is>
          <t>PLATAFORMA DE ATENCIÓN</t>
        </is>
      </c>
      <c r="M4" s="3" t="inlineStr">
        <is>
          <t>DIAGNÓSTICO</t>
        </is>
      </c>
    </row>
    <row r="5">
      <c r="A5" t="n">
        <v>1</v>
      </c>
      <c r="B5" t="inlineStr">
        <is>
          <t>DNI</t>
        </is>
      </c>
      <c r="C5" t="inlineStr">
        <is>
          <t>07426259</t>
        </is>
      </c>
      <c r="D5" t="inlineStr">
        <is>
          <t>RUIZ SEMINARIO, LEONARDO</t>
        </is>
      </c>
      <c r="E5">
        <f>DATEDIF("17/03/1931",TODAY(),"Y")&amp;IF(DATEDIF("17/03/1931",TODAY(),"Y")=1," año, "," años, ")&amp;DATEDIF("17/03/1931",TODAY(),"YM")&amp;IF(DATEDIF("17/03/1931",TODAY(),"YM")=1," mes, "," meses, ")&amp;DATEDIF("17/03/1931",TODAY(),"MD")&amp;IF(DATEDIF("17/03/1931",TODAY(),"MD")=1," día"," días")</f>
        <v/>
      </c>
      <c r="F5" t="inlineStr">
        <is>
          <t>08/11/2021 08:11:57</t>
        </is>
      </c>
      <c r="G5" t="inlineStr">
        <is>
          <t>08/11/2021 08:11:57</t>
        </is>
      </c>
      <c r="H5" t="inlineStr">
        <is>
          <t>La Victoria</t>
        </is>
      </c>
      <c r="I5" t="inlineStr">
        <is>
          <t>Teleorientación</t>
        </is>
      </c>
      <c r="J5" t="inlineStr">
        <is>
          <t>999 999 999</t>
        </is>
      </c>
      <c r="K5" t="inlineStr">
        <is>
          <t>Atendido</t>
        </is>
      </c>
      <c r="L5" t="inlineStr">
        <is>
          <t>Teleatiendo</t>
        </is>
      </c>
      <c r="M5" t="inlineStr">
        <is>
          <t xml:space="preserve">Z76.9 - Personas en contacto con los servicios de salud en circunstancias no especificadas [definitivo] </t>
        </is>
      </c>
    </row>
    <row r="6">
      <c r="A6" t="n">
        <v>2</v>
      </c>
      <c r="B6" t="inlineStr">
        <is>
          <t>DNI</t>
        </is>
      </c>
      <c r="C6" t="inlineStr">
        <is>
          <t>10343147</t>
        </is>
      </c>
      <c r="D6" t="inlineStr">
        <is>
          <t>SALOMON CASTRO, ROSA MERCEDES</t>
        </is>
      </c>
      <c r="E6">
        <f>DATEDIF("24/09/1929",TODAY(),"Y")&amp;IF(DATEDIF("24/09/1929",TODAY(),"Y")=1," año, "," años, ")&amp;DATEDIF("24/09/1929",TODAY(),"YM")&amp;IF(DATEDIF("24/09/1929",TODAY(),"YM")=1," mes, "," meses, ")&amp;DATEDIF("24/09/1929",TODAY(),"MD")&amp;IF(DATEDIF("24/09/1929",TODAY(),"MD")=1," día"," días")</f>
        <v/>
      </c>
      <c r="F6" t="inlineStr">
        <is>
          <t>08/11/2021 08:28:01</t>
        </is>
      </c>
      <c r="G6" t="inlineStr">
        <is>
          <t>08/11/2021 08:28:01</t>
        </is>
      </c>
      <c r="H6" t="inlineStr">
        <is>
          <t>Surquillo</t>
        </is>
      </c>
      <c r="I6" t="inlineStr">
        <is>
          <t>Teleorientación</t>
        </is>
      </c>
      <c r="J6" t="inlineStr">
        <is>
          <t>999 999 999</t>
        </is>
      </c>
      <c r="K6" t="inlineStr">
        <is>
          <t>Atendido</t>
        </is>
      </c>
      <c r="L6" t="inlineStr">
        <is>
          <t>Teleatiendo</t>
        </is>
      </c>
      <c r="M6" t="inlineStr">
        <is>
          <t xml:space="preserve">Z76.9 - Personas en contacto con los servicios de salud en circunstancias no especificadas [definitivo] </t>
        </is>
      </c>
    </row>
    <row r="7">
      <c r="A7" t="n">
        <v>3</v>
      </c>
      <c r="B7" t="inlineStr">
        <is>
          <t>DNI</t>
        </is>
      </c>
      <c r="C7" t="inlineStr">
        <is>
          <t>07234433</t>
        </is>
      </c>
      <c r="D7" t="inlineStr">
        <is>
          <t>PACHECO BERMUDEZ, SIMON</t>
        </is>
      </c>
      <c r="E7">
        <f>DATEDIF("28/10/1932",TODAY(),"Y")&amp;IF(DATEDIF("28/10/1932",TODAY(),"Y")=1," año, "," años, ")&amp;DATEDIF("28/10/1932",TODAY(),"YM")&amp;IF(DATEDIF("28/10/1932",TODAY(),"YM")=1," mes, "," meses, ")&amp;DATEDIF("28/10/1932",TODAY(),"MD")&amp;IF(DATEDIF("28/10/1932",TODAY(),"MD")=1," día"," días")</f>
        <v/>
      </c>
      <c r="F7" t="inlineStr">
        <is>
          <t>08/11/2021 08:38:58</t>
        </is>
      </c>
      <c r="G7" t="inlineStr">
        <is>
          <t>08/11/2021 08:38:58</t>
        </is>
      </c>
      <c r="H7" t="inlineStr">
        <is>
          <t>Jesús María</t>
        </is>
      </c>
      <c r="I7" t="inlineStr">
        <is>
          <t>Teleorientación</t>
        </is>
      </c>
      <c r="J7" t="inlineStr">
        <is>
          <t>918 604 756</t>
        </is>
      </c>
      <c r="K7" t="inlineStr">
        <is>
          <t>Atendido</t>
        </is>
      </c>
      <c r="L7" t="inlineStr">
        <is>
          <t>Teleatiendo</t>
        </is>
      </c>
      <c r="M7" t="inlineStr">
        <is>
          <t xml:space="preserve">Z76.9 - Personas en contacto con los servicios de salud en circunstancias no especificadas [definitivo] </t>
        </is>
      </c>
    </row>
    <row r="8">
      <c r="A8" t="n">
        <v>4</v>
      </c>
      <c r="B8" t="inlineStr">
        <is>
          <t>DNI</t>
        </is>
      </c>
      <c r="C8" t="inlineStr">
        <is>
          <t>32521258</t>
        </is>
      </c>
      <c r="D8" t="inlineStr">
        <is>
          <t>ROMERO DE LAZO, NORMA CORINA</t>
        </is>
      </c>
      <c r="E8">
        <f>DATEDIF("22/03/1948",TODAY(),"Y")&amp;IF(DATEDIF("22/03/1948",TODAY(),"Y")=1," año, "," años, ")&amp;DATEDIF("22/03/1948",TODAY(),"YM")&amp;IF(DATEDIF("22/03/1948",TODAY(),"YM")=1," mes, "," meses, ")&amp;DATEDIF("22/03/1948",TODAY(),"MD")&amp;IF(DATEDIF("22/03/1948",TODAY(),"MD")=1," día"," días")</f>
        <v/>
      </c>
      <c r="F8" t="inlineStr">
        <is>
          <t>08/11/2021 08:51:26</t>
        </is>
      </c>
      <c r="G8" t="inlineStr">
        <is>
          <t>08/11/2021 08:51:26</t>
        </is>
      </c>
      <c r="H8" t="inlineStr">
        <is>
          <t>Chorrillos</t>
        </is>
      </c>
      <c r="I8" t="inlineStr">
        <is>
          <t>Teleorientación</t>
        </is>
      </c>
      <c r="J8" t="inlineStr">
        <is>
          <t>924 421 403</t>
        </is>
      </c>
      <c r="K8" t="inlineStr">
        <is>
          <t>Atendido</t>
        </is>
      </c>
      <c r="L8" t="inlineStr">
        <is>
          <t>Teleatiendo</t>
        </is>
      </c>
      <c r="M8" t="inlineStr">
        <is>
          <t xml:space="preserve">Z76.9 - Personas en contacto con los servicios de salud en circunstancias no especificadas [definitivo] </t>
        </is>
      </c>
    </row>
    <row r="9">
      <c r="A9" t="n">
        <v>5</v>
      </c>
      <c r="B9" t="inlineStr">
        <is>
          <t>DNI</t>
        </is>
      </c>
      <c r="C9" t="inlineStr">
        <is>
          <t>47791345</t>
        </is>
      </c>
      <c r="D9" t="inlineStr">
        <is>
          <t>GONZALES RUIZ, ROMAN ERNESTO</t>
        </is>
      </c>
      <c r="E9">
        <f>DATEDIF("23/10/1988",TODAY(),"Y")&amp;IF(DATEDIF("23/10/1988",TODAY(),"Y")=1," año, "," años, ")&amp;DATEDIF("23/10/1988",TODAY(),"YM")&amp;IF(DATEDIF("23/10/1988",TODAY(),"YM")=1," mes, "," meses, ")&amp;DATEDIF("23/10/1988",TODAY(),"MD")&amp;IF(DATEDIF("23/10/1988",TODAY(),"MD")=1," día"," días")</f>
        <v/>
      </c>
      <c r="F9" t="inlineStr">
        <is>
          <t>08/11/2021 09:09:23</t>
        </is>
      </c>
      <c r="G9" t="inlineStr">
        <is>
          <t>08/11/2021 09:09:23</t>
        </is>
      </c>
      <c r="H9" t="inlineStr">
        <is>
          <t>Rímac</t>
        </is>
      </c>
      <c r="I9" t="inlineStr">
        <is>
          <t>Teleorientación</t>
        </is>
      </c>
      <c r="J9" t="inlineStr">
        <is>
          <t>999 999 999</t>
        </is>
      </c>
      <c r="K9" t="inlineStr">
        <is>
          <t>Atendido</t>
        </is>
      </c>
      <c r="L9" t="inlineStr">
        <is>
          <t>Teleatiendo</t>
        </is>
      </c>
      <c r="M9" t="inlineStr">
        <is>
          <t xml:space="preserve">Z76.9 - Personas en contacto con los servicios de salud en circunstancias no especificadas [definitivo] </t>
        </is>
      </c>
    </row>
    <row r="10">
      <c r="A10" t="n">
        <v>6</v>
      </c>
      <c r="B10" t="inlineStr">
        <is>
          <t>DNI</t>
        </is>
      </c>
      <c r="C10" t="inlineStr">
        <is>
          <t>07305042</t>
        </is>
      </c>
      <c r="D10" t="inlineStr">
        <is>
          <t>VIZCARRA CHOCANO DE RODRIGUEZ, ASTERIA HERMINIA</t>
        </is>
      </c>
      <c r="E10">
        <f>DATEDIF("10/08/1924",TODAY(),"Y")&amp;IF(DATEDIF("10/08/1924",TODAY(),"Y")=1," año, "," años, ")&amp;DATEDIF("10/08/1924",TODAY(),"YM")&amp;IF(DATEDIF("10/08/1924",TODAY(),"YM")=1," mes, "," meses, ")&amp;DATEDIF("10/08/1924",TODAY(),"MD")&amp;IF(DATEDIF("10/08/1924",TODAY(),"MD")=1," día"," días")</f>
        <v/>
      </c>
      <c r="F10" t="inlineStr">
        <is>
          <t>08/11/2021 09:19:40</t>
        </is>
      </c>
      <c r="G10" t="inlineStr">
        <is>
          <t>08/11/2021 09:19:40</t>
        </is>
      </c>
      <c r="H10" t="inlineStr">
        <is>
          <t>La Victoria</t>
        </is>
      </c>
      <c r="I10" t="inlineStr">
        <is>
          <t>Teleorientación</t>
        </is>
      </c>
      <c r="J10" t="inlineStr">
        <is>
          <t>999 999 999</t>
        </is>
      </c>
      <c r="K10" t="inlineStr">
        <is>
          <t>Atendido</t>
        </is>
      </c>
      <c r="L10" t="inlineStr">
        <is>
          <t>Teleatiendo</t>
        </is>
      </c>
      <c r="M10" t="inlineStr">
        <is>
          <t xml:space="preserve">Z76.9 - Personas en contacto con los servicios de salud en circunstancias no especificadas [definitivo] </t>
        </is>
      </c>
    </row>
    <row r="11">
      <c r="A11" t="n">
        <v>7</v>
      </c>
      <c r="B11" t="inlineStr">
        <is>
          <t>DNI</t>
        </is>
      </c>
      <c r="C11" t="inlineStr">
        <is>
          <t>41044459</t>
        </is>
      </c>
      <c r="D11" t="inlineStr">
        <is>
          <t>RAMIREZ UGARTE, MIGUEL ANGEL</t>
        </is>
      </c>
      <c r="E11">
        <f>DATEDIF("04/08/1981",TODAY(),"Y")&amp;IF(DATEDIF("04/08/1981",TODAY(),"Y")=1," año, "," años, ")&amp;DATEDIF("04/08/1981",TODAY(),"YM")&amp;IF(DATEDIF("04/08/1981",TODAY(),"YM")=1," mes, "," meses, ")&amp;DATEDIF("04/08/1981",TODAY(),"MD")&amp;IF(DATEDIF("04/08/1981",TODAY(),"MD")=1," día"," días")</f>
        <v/>
      </c>
      <c r="F11" t="inlineStr">
        <is>
          <t>08/11/2021 09:27:40</t>
        </is>
      </c>
      <c r="G11" t="inlineStr">
        <is>
          <t>08/11/2021 09:27:40</t>
        </is>
      </c>
      <c r="H11" t="inlineStr">
        <is>
          <t>Ilo</t>
        </is>
      </c>
      <c r="I11" t="inlineStr">
        <is>
          <t>Teleorientación</t>
        </is>
      </c>
      <c r="J11" t="inlineStr">
        <is>
          <t>999 999 999</t>
        </is>
      </c>
      <c r="K11" t="inlineStr">
        <is>
          <t>Atendido</t>
        </is>
      </c>
      <c r="L11" t="inlineStr">
        <is>
          <t>Teleatiendo</t>
        </is>
      </c>
      <c r="M11" t="inlineStr">
        <is>
          <t xml:space="preserve">Z76.9 - Personas en contacto con los servicios de salud en circunstancias no especificadas [definitivo] </t>
        </is>
      </c>
    </row>
    <row r="12">
      <c r="A12" t="n">
        <v>8</v>
      </c>
      <c r="B12" t="inlineStr">
        <is>
          <t>DNI</t>
        </is>
      </c>
      <c r="C12" t="inlineStr">
        <is>
          <t>41585547</t>
        </is>
      </c>
      <c r="D12" t="inlineStr">
        <is>
          <t>CACERES VASQUEZ, CINTHIA JAZMIN</t>
        </is>
      </c>
      <c r="E12">
        <f>DATEDIF("09/11/1982",TODAY(),"Y")&amp;IF(DATEDIF("09/11/1982",TODAY(),"Y")=1," año, "," años, ")&amp;DATEDIF("09/11/1982",TODAY(),"YM")&amp;IF(DATEDIF("09/11/1982",TODAY(),"YM")=1," mes, "," meses, ")&amp;DATEDIF("09/11/1982",TODAY(),"MD")&amp;IF(DATEDIF("09/11/1982",TODAY(),"MD")=1," día"," días")</f>
        <v/>
      </c>
      <c r="F12" t="inlineStr">
        <is>
          <t>08/11/2021 09:44:18</t>
        </is>
      </c>
      <c r="G12" t="inlineStr">
        <is>
          <t>08/11/2021 09:44:18</t>
        </is>
      </c>
      <c r="H12" t="inlineStr">
        <is>
          <t>Surquillo</t>
        </is>
      </c>
      <c r="I12" t="inlineStr">
        <is>
          <t>Teleorientación</t>
        </is>
      </c>
      <c r="J12" t="inlineStr">
        <is>
          <t>999 999 999</t>
        </is>
      </c>
      <c r="K12" t="inlineStr">
        <is>
          <t>Atendido</t>
        </is>
      </c>
      <c r="L12" t="inlineStr">
        <is>
          <t>Teleatiendo</t>
        </is>
      </c>
      <c r="M12" t="inlineStr">
        <is>
          <t xml:space="preserve">Z76.9 - Personas en contacto con los servicios de salud en circunstancias no especificadas [definitivo] </t>
        </is>
      </c>
    </row>
    <row r="13">
      <c r="A13" t="n">
        <v>9</v>
      </c>
      <c r="B13" t="inlineStr">
        <is>
          <t>DNI</t>
        </is>
      </c>
      <c r="C13" t="inlineStr">
        <is>
          <t>42398990</t>
        </is>
      </c>
      <c r="D13" t="inlineStr">
        <is>
          <t>QUISPE SAQUIRAY, MILAGRO DEL PILAR</t>
        </is>
      </c>
      <c r="E13">
        <f>DATEDIF("02/10/1981",TODAY(),"Y")&amp;IF(DATEDIF("02/10/1981",TODAY(),"Y")=1," año, "," años, ")&amp;DATEDIF("02/10/1981",TODAY(),"YM")&amp;IF(DATEDIF("02/10/1981",TODAY(),"YM")=1," mes, "," meses, ")&amp;DATEDIF("02/10/1981",TODAY(),"MD")&amp;IF(DATEDIF("02/10/1981",TODAY(),"MD")=1," día"," días")</f>
        <v/>
      </c>
      <c r="F13" t="inlineStr">
        <is>
          <t>08/11/2021 10:02:50</t>
        </is>
      </c>
      <c r="G13" t="inlineStr">
        <is>
          <t>08/11/2021 10:02:50</t>
        </is>
      </c>
      <c r="H13" t="inlineStr">
        <is>
          <t>San Juan de Lurigancho</t>
        </is>
      </c>
      <c r="I13" t="inlineStr">
        <is>
          <t>Teleorientación</t>
        </is>
      </c>
      <c r="J13" t="inlineStr">
        <is>
          <t>994 467 675</t>
        </is>
      </c>
      <c r="K13" t="inlineStr">
        <is>
          <t>Atendido</t>
        </is>
      </c>
      <c r="L13" t="inlineStr">
        <is>
          <t>Teleatiendo</t>
        </is>
      </c>
      <c r="M13" t="inlineStr">
        <is>
          <t xml:space="preserve">Z76.9 - Personas en contacto con los servicios de salud en circunstancias no especificadas [definitivo] </t>
        </is>
      </c>
    </row>
    <row r="14">
      <c r="A14" t="n">
        <v>10</v>
      </c>
      <c r="B14" t="inlineStr">
        <is>
          <t>DNI</t>
        </is>
      </c>
      <c r="C14" t="inlineStr">
        <is>
          <t>40778300</t>
        </is>
      </c>
      <c r="D14" t="inlineStr">
        <is>
          <t>AYALA GARRIDO, CARMEN LUZ</t>
        </is>
      </c>
      <c r="E14">
        <f>DATEDIF("19/07/1979",TODAY(),"Y")&amp;IF(DATEDIF("19/07/1979",TODAY(),"Y")=1," año, "," años, ")&amp;DATEDIF("19/07/1979",TODAY(),"YM")&amp;IF(DATEDIF("19/07/1979",TODAY(),"YM")=1," mes, "," meses, ")&amp;DATEDIF("19/07/1979",TODAY(),"MD")&amp;IF(DATEDIF("19/07/1979",TODAY(),"MD")=1," día"," días")</f>
        <v/>
      </c>
      <c r="F14" t="inlineStr">
        <is>
          <t>08/11/2021 10:20:10</t>
        </is>
      </c>
      <c r="G14" t="inlineStr">
        <is>
          <t>08/11/2021 10:20:10</t>
        </is>
      </c>
      <c r="H14" t="inlineStr">
        <is>
          <t>Miraflores</t>
        </is>
      </c>
      <c r="I14" t="inlineStr">
        <is>
          <t>Teleorientación</t>
        </is>
      </c>
      <c r="J14" t="inlineStr">
        <is>
          <t>999 999 999</t>
        </is>
      </c>
      <c r="K14" t="inlineStr">
        <is>
          <t>Atendido</t>
        </is>
      </c>
      <c r="L14" t="inlineStr">
        <is>
          <t>Teleatiendo</t>
        </is>
      </c>
      <c r="M14" t="inlineStr">
        <is>
          <t xml:space="preserve">Z76.9 - Personas en contacto con los servicios de salud en circunstancias no especificadas [definitivo] </t>
        </is>
      </c>
    </row>
    <row r="15">
      <c r="A15" t="n">
        <v>11</v>
      </c>
      <c r="B15" t="inlineStr">
        <is>
          <t>DNI</t>
        </is>
      </c>
      <c r="C15" t="inlineStr">
        <is>
          <t>06032323</t>
        </is>
      </c>
      <c r="D15" t="inlineStr">
        <is>
          <t>VERGARA MORENO, VALENTIN</t>
        </is>
      </c>
      <c r="E15">
        <f>DATEDIF("10/02/1937",TODAY(),"Y")&amp;IF(DATEDIF("10/02/1937",TODAY(),"Y")=1," año, "," años, ")&amp;DATEDIF("10/02/1937",TODAY(),"YM")&amp;IF(DATEDIF("10/02/1937",TODAY(),"YM")=1," mes, "," meses, ")&amp;DATEDIF("10/02/1937",TODAY(),"MD")&amp;IF(DATEDIF("10/02/1937",TODAY(),"MD")=1," día"," días")</f>
        <v/>
      </c>
      <c r="F15" t="inlineStr">
        <is>
          <t>08/11/2021 10:36:36</t>
        </is>
      </c>
      <c r="G15" t="inlineStr">
        <is>
          <t>08/11/2021 10:36:36</t>
        </is>
      </c>
      <c r="H15" t="inlineStr">
        <is>
          <t>Lima</t>
        </is>
      </c>
      <c r="I15" t="inlineStr">
        <is>
          <t>Teleorientación</t>
        </is>
      </c>
      <c r="J15" t="inlineStr">
        <is>
          <t>999 999 999</t>
        </is>
      </c>
      <c r="K15" t="inlineStr">
        <is>
          <t>Atendido</t>
        </is>
      </c>
      <c r="L15" t="inlineStr">
        <is>
          <t>Teleatiendo</t>
        </is>
      </c>
      <c r="M15" t="inlineStr">
        <is>
          <t xml:space="preserve">Z76.9 - Personas en contacto con los servicios de salud en circunstancias no especificadas [definitivo] </t>
        </is>
      </c>
    </row>
    <row r="16">
      <c r="A16" t="n">
        <v>12</v>
      </c>
      <c r="B16" t="inlineStr">
        <is>
          <t>DNI</t>
        </is>
      </c>
      <c r="C16" t="inlineStr">
        <is>
          <t>15700439</t>
        </is>
      </c>
      <c r="D16" t="inlineStr">
        <is>
          <t>URIBE SANTANA, GRACIELA EDITH</t>
        </is>
      </c>
      <c r="E16">
        <f>DATEDIF("19/07/1970",TODAY(),"Y")&amp;IF(DATEDIF("19/07/1970",TODAY(),"Y")=1," año, "," años, ")&amp;DATEDIF("19/07/1970",TODAY(),"YM")&amp;IF(DATEDIF("19/07/1970",TODAY(),"YM")=1," mes, "," meses, ")&amp;DATEDIF("19/07/1970",TODAY(),"MD")&amp;IF(DATEDIF("19/07/1970",TODAY(),"MD")=1," día"," días")</f>
        <v/>
      </c>
      <c r="F16" t="inlineStr">
        <is>
          <t>08/11/2021 10:45:05</t>
        </is>
      </c>
      <c r="G16" t="inlineStr">
        <is>
          <t>08/11/2021 10:45:05</t>
        </is>
      </c>
      <c r="H16" t="inlineStr">
        <is>
          <t>Santa María</t>
        </is>
      </c>
      <c r="I16" t="inlineStr">
        <is>
          <t>Teleorientación</t>
        </is>
      </c>
      <c r="J16" t="inlineStr">
        <is>
          <t>999 999 999</t>
        </is>
      </c>
      <c r="K16" t="inlineStr">
        <is>
          <t>Atendido</t>
        </is>
      </c>
      <c r="L16" t="inlineStr">
        <is>
          <t>Teleatiendo</t>
        </is>
      </c>
      <c r="M16" t="inlineStr">
        <is>
          <t xml:space="preserve">Z76.9 - Personas en contacto con los servicios de salud en circunstancias no especificadas [definitivo] </t>
        </is>
      </c>
    </row>
    <row r="17">
      <c r="A17" t="n">
        <v>13</v>
      </c>
      <c r="B17" t="inlineStr">
        <is>
          <t>DNI</t>
        </is>
      </c>
      <c r="C17" t="inlineStr">
        <is>
          <t>06040179</t>
        </is>
      </c>
      <c r="D17" t="inlineStr">
        <is>
          <t>CHAVEZ BRAVO, NORMA BETTY</t>
        </is>
      </c>
      <c r="E17">
        <f>DATEDIF("24/12/1940",TODAY(),"Y")&amp;IF(DATEDIF("24/12/1940",TODAY(),"Y")=1," año, "," años, ")&amp;DATEDIF("24/12/1940",TODAY(),"YM")&amp;IF(DATEDIF("24/12/1940",TODAY(),"YM")=1," mes, "," meses, ")&amp;DATEDIF("24/12/1940",TODAY(),"MD")&amp;IF(DATEDIF("24/12/1940",TODAY(),"MD")=1," día"," días")</f>
        <v/>
      </c>
      <c r="F17" t="inlineStr">
        <is>
          <t>08/11/2021 10:50:49</t>
        </is>
      </c>
      <c r="G17" t="inlineStr">
        <is>
          <t>08/11/2021 10:50:49</t>
        </is>
      </c>
      <c r="H17" t="inlineStr">
        <is>
          <t>Lima</t>
        </is>
      </c>
      <c r="I17" t="inlineStr">
        <is>
          <t>Teleorientación</t>
        </is>
      </c>
      <c r="J17" t="inlineStr">
        <is>
          <t>999 999 999</t>
        </is>
      </c>
      <c r="K17" t="inlineStr">
        <is>
          <t>Atendido</t>
        </is>
      </c>
      <c r="L17" t="inlineStr">
        <is>
          <t>Teleatiendo</t>
        </is>
      </c>
      <c r="M17" t="inlineStr">
        <is>
          <t xml:space="preserve">Z76.9 - Personas en contacto con los servicios de salud en circunstancias no especificadas [definitivo] </t>
        </is>
      </c>
    </row>
    <row r="18">
      <c r="A18" t="n">
        <v>14</v>
      </c>
      <c r="B18" t="inlineStr">
        <is>
          <t>DNI</t>
        </is>
      </c>
      <c r="C18" t="inlineStr">
        <is>
          <t>41725715</t>
        </is>
      </c>
      <c r="D18" t="inlineStr">
        <is>
          <t>HUAYLLAS PAREDES, DANITHZA</t>
        </is>
      </c>
      <c r="E18">
        <f>DATEDIF("20/02/1983",TODAY(),"Y")&amp;IF(DATEDIF("20/02/1983",TODAY(),"Y")=1," año, "," años, ")&amp;DATEDIF("20/02/1983",TODAY(),"YM")&amp;IF(DATEDIF("20/02/1983",TODAY(),"YM")=1," mes, "," meses, ")&amp;DATEDIF("20/02/1983",TODAY(),"MD")&amp;IF(DATEDIF("20/02/1983",TODAY(),"MD")=1," día"," días")</f>
        <v/>
      </c>
      <c r="F18" t="inlineStr">
        <is>
          <t>08/11/2021 10:57:28</t>
        </is>
      </c>
      <c r="G18" t="inlineStr">
        <is>
          <t>08/11/2021 10:57:28</t>
        </is>
      </c>
      <c r="H18" t="inlineStr">
        <is>
          <t>Chorrillos</t>
        </is>
      </c>
      <c r="I18" t="inlineStr">
        <is>
          <t>Teleorientación</t>
        </is>
      </c>
      <c r="J18" t="inlineStr">
        <is>
          <t>999 999 999</t>
        </is>
      </c>
      <c r="K18" t="inlineStr">
        <is>
          <t>Atendido</t>
        </is>
      </c>
      <c r="L18" t="inlineStr">
        <is>
          <t>Teleatiendo</t>
        </is>
      </c>
      <c r="M18" t="inlineStr">
        <is>
          <t xml:space="preserve">Z76.9 - Personas en contacto con los servicios de salud en circunstancias no especificadas [definitivo] </t>
        </is>
      </c>
    </row>
    <row r="19">
      <c r="A19" t="n">
        <v>15</v>
      </c>
      <c r="B19" t="inlineStr">
        <is>
          <t>DNI</t>
        </is>
      </c>
      <c r="C19" t="inlineStr">
        <is>
          <t>44743502</t>
        </is>
      </c>
      <c r="D19" t="inlineStr">
        <is>
          <t>QUISPE ALVAREZ, GIANCARLOS JONATHAN</t>
        </is>
      </c>
      <c r="E19">
        <f>DATEDIF("05/12/1987",TODAY(),"Y")&amp;IF(DATEDIF("05/12/1987",TODAY(),"Y")=1," año, "," años, ")&amp;DATEDIF("05/12/1987",TODAY(),"YM")&amp;IF(DATEDIF("05/12/1987",TODAY(),"YM")=1," mes, "," meses, ")&amp;DATEDIF("05/12/1987",TODAY(),"MD")&amp;IF(DATEDIF("05/12/1987",TODAY(),"MD")=1," día"," días")</f>
        <v/>
      </c>
      <c r="F19" t="inlineStr">
        <is>
          <t>08/11/2021 11:15:47</t>
        </is>
      </c>
      <c r="G19" t="inlineStr">
        <is>
          <t>08/11/2021 11:15:47</t>
        </is>
      </c>
      <c r="H19" t="inlineStr">
        <is>
          <t>San Martín de Porres</t>
        </is>
      </c>
      <c r="I19" t="inlineStr">
        <is>
          <t>Teleorientación</t>
        </is>
      </c>
      <c r="J19" t="inlineStr">
        <is>
          <t>999 999 999</t>
        </is>
      </c>
      <c r="K19" t="inlineStr">
        <is>
          <t>Atendido</t>
        </is>
      </c>
      <c r="L19" t="inlineStr">
        <is>
          <t>Teleatiendo</t>
        </is>
      </c>
      <c r="M19" t="inlineStr">
        <is>
          <t xml:space="preserve">Z76.9 - Personas en contacto con los servicios de salud en circunstancias no especificadas [definitivo] </t>
        </is>
      </c>
    </row>
    <row r="20">
      <c r="A20" t="n">
        <v>16</v>
      </c>
      <c r="B20" t="inlineStr">
        <is>
          <t>DNI</t>
        </is>
      </c>
      <c r="C20" t="inlineStr">
        <is>
          <t>19918070</t>
        </is>
      </c>
      <c r="D20" t="inlineStr">
        <is>
          <t>BLANCO VDA DE GARCIA, MARIA ESTELA</t>
        </is>
      </c>
      <c r="E20">
        <f>DATEDIF("11/01/1929",TODAY(),"Y")&amp;IF(DATEDIF("11/01/1929",TODAY(),"Y")=1," año, "," años, ")&amp;DATEDIF("11/01/1929",TODAY(),"YM")&amp;IF(DATEDIF("11/01/1929",TODAY(),"YM")=1," mes, "," meses, ")&amp;DATEDIF("11/01/1929",TODAY(),"MD")&amp;IF(DATEDIF("11/01/1929",TODAY(),"MD")=1," día"," días")</f>
        <v/>
      </c>
      <c r="F20" t="inlineStr">
        <is>
          <t>08/11/2021 11:30:32</t>
        </is>
      </c>
      <c r="G20" t="inlineStr">
        <is>
          <t>08/11/2021 11:30:32</t>
        </is>
      </c>
      <c r="H20" t="inlineStr">
        <is>
          <t>San Borja</t>
        </is>
      </c>
      <c r="I20" t="inlineStr">
        <is>
          <t>Teleorientación</t>
        </is>
      </c>
      <c r="J20" t="inlineStr">
        <is>
          <t>999 999 999</t>
        </is>
      </c>
      <c r="K20" t="inlineStr">
        <is>
          <t>Atendido</t>
        </is>
      </c>
      <c r="L20" t="inlineStr">
        <is>
          <t>Teleatiendo</t>
        </is>
      </c>
      <c r="M20" t="inlineStr">
        <is>
          <t xml:space="preserve">Z76.9 - Personas en contacto con los servicios de salud en circunstancias no especificadas [definitivo] </t>
        </is>
      </c>
    </row>
    <row r="21">
      <c r="A21" t="n">
        <v>17</v>
      </c>
      <c r="B21" t="inlineStr">
        <is>
          <t>DNI</t>
        </is>
      </c>
      <c r="C21" t="inlineStr">
        <is>
          <t>08523449</t>
        </is>
      </c>
      <c r="D21" t="inlineStr">
        <is>
          <t>VILLA CAMPOVERDE, LUIS NICOLAS</t>
        </is>
      </c>
      <c r="E21">
        <f>DATEDIF("25/08/1929",TODAY(),"Y")&amp;IF(DATEDIF("25/08/1929",TODAY(),"Y")=1," año, "," años, ")&amp;DATEDIF("25/08/1929",TODAY(),"YM")&amp;IF(DATEDIF("25/08/1929",TODAY(),"YM")=1," mes, "," meses, ")&amp;DATEDIF("25/08/1929",TODAY(),"MD")&amp;IF(DATEDIF("25/08/1929",TODAY(),"MD")=1," día"," días")</f>
        <v/>
      </c>
      <c r="F21" t="inlineStr">
        <is>
          <t>08/11/2021 11:41:08</t>
        </is>
      </c>
      <c r="G21" t="inlineStr">
        <is>
          <t>08/11/2021 11:41:08</t>
        </is>
      </c>
      <c r="H21" t="inlineStr">
        <is>
          <t>San Martín de Porres</t>
        </is>
      </c>
      <c r="I21" t="inlineStr">
        <is>
          <t>Teleorientación</t>
        </is>
      </c>
      <c r="J21" t="inlineStr">
        <is>
          <t>950 406 114</t>
        </is>
      </c>
      <c r="K21" t="inlineStr">
        <is>
          <t>Atendido</t>
        </is>
      </c>
      <c r="L21" t="inlineStr">
        <is>
          <t>Teleatiendo</t>
        </is>
      </c>
      <c r="M21" t="inlineStr">
        <is>
          <t xml:space="preserve">Z76.9 - Personas en contacto con los servicios de salud en circunstancias no especificadas [definitivo] </t>
        </is>
      </c>
    </row>
    <row r="22">
      <c r="A22" t="n">
        <v>18</v>
      </c>
      <c r="B22" t="inlineStr">
        <is>
          <t>DNI</t>
        </is>
      </c>
      <c r="C22" t="inlineStr">
        <is>
          <t>44061978</t>
        </is>
      </c>
      <c r="D22" t="inlineStr">
        <is>
          <t>GUERRA PACHERES, SHIRLEY ELENA</t>
        </is>
      </c>
      <c r="E22">
        <f>DATEDIF("05/09/1985",TODAY(),"Y")&amp;IF(DATEDIF("05/09/1985",TODAY(),"Y")=1," año, "," años, ")&amp;DATEDIF("05/09/1985",TODAY(),"YM")&amp;IF(DATEDIF("05/09/1985",TODAY(),"YM")=1," mes, "," meses, ")&amp;DATEDIF("05/09/1985",TODAY(),"MD")&amp;IF(DATEDIF("05/09/1985",TODAY(),"MD")=1," día"," días")</f>
        <v/>
      </c>
      <c r="F22" t="inlineStr">
        <is>
          <t>08/11/2021 11:52:23</t>
        </is>
      </c>
      <c r="G22" t="inlineStr">
        <is>
          <t>08/11/2021 11:52:23</t>
        </is>
      </c>
      <c r="H22" t="inlineStr">
        <is>
          <t>Iquitos</t>
        </is>
      </c>
      <c r="I22" t="inlineStr">
        <is>
          <t>Teleorientación</t>
        </is>
      </c>
      <c r="J22" t="inlineStr">
        <is>
          <t>999 999 999</t>
        </is>
      </c>
      <c r="K22" t="inlineStr">
        <is>
          <t>Atendido</t>
        </is>
      </c>
      <c r="L22" t="inlineStr">
        <is>
          <t>Teleatiendo</t>
        </is>
      </c>
      <c r="M22" t="inlineStr">
        <is>
          <t xml:space="preserve">Z76.9 - Personas en contacto con los servicios de salud en circunstancias no especificadas [definitivo] </t>
        </is>
      </c>
    </row>
    <row r="23">
      <c r="A23" t="n">
        <v>19</v>
      </c>
      <c r="B23" t="inlineStr">
        <is>
          <t>DNI</t>
        </is>
      </c>
      <c r="C23" t="inlineStr">
        <is>
          <t>41276472</t>
        </is>
      </c>
      <c r="D23" t="inlineStr">
        <is>
          <t>CARBONELL ASLLA, ROSARIO ELIZABETH</t>
        </is>
      </c>
      <c r="E23">
        <f>DATEDIF("08/03/1982",TODAY(),"Y")&amp;IF(DATEDIF("08/03/1982",TODAY(),"Y")=1," año, "," años, ")&amp;DATEDIF("08/03/1982",TODAY(),"YM")&amp;IF(DATEDIF("08/03/1982",TODAY(),"YM")=1," mes, "," meses, ")&amp;DATEDIF("08/03/1982",TODAY(),"MD")&amp;IF(DATEDIF("08/03/1982",TODAY(),"MD")=1," día"," días")</f>
        <v/>
      </c>
      <c r="F23" t="inlineStr">
        <is>
          <t>08/11/2021 12:16:10</t>
        </is>
      </c>
      <c r="G23" t="inlineStr">
        <is>
          <t>08/11/2021 12:16:10</t>
        </is>
      </c>
      <c r="H23" t="inlineStr">
        <is>
          <t>Trujillo</t>
        </is>
      </c>
      <c r="I23" t="inlineStr">
        <is>
          <t>Teleorientación</t>
        </is>
      </c>
      <c r="J23" t="inlineStr">
        <is>
          <t>975 684 495</t>
        </is>
      </c>
      <c r="K23" t="inlineStr">
        <is>
          <t>Atendido</t>
        </is>
      </c>
      <c r="L23" t="inlineStr">
        <is>
          <t>Teleatiendo</t>
        </is>
      </c>
      <c r="M23" t="inlineStr">
        <is>
          <t xml:space="preserve">Z76.9 - Personas en contacto con los servicios de salud en circunstancias no especificadas [definitivo] </t>
        </is>
      </c>
    </row>
    <row r="24">
      <c r="A24" t="n">
        <v>20</v>
      </c>
      <c r="B24" t="inlineStr">
        <is>
          <t>DNI</t>
        </is>
      </c>
      <c r="C24" t="inlineStr">
        <is>
          <t>25574496</t>
        </is>
      </c>
      <c r="D24" t="inlineStr">
        <is>
          <t>CARPIO VERA, JOSE LUIS</t>
        </is>
      </c>
      <c r="E24">
        <f>DATEDIF("02/09/1968",TODAY(),"Y")&amp;IF(DATEDIF("02/09/1968",TODAY(),"Y")=1," año, "," años, ")&amp;DATEDIF("02/09/1968",TODAY(),"YM")&amp;IF(DATEDIF("02/09/1968",TODAY(),"YM")=1," mes, "," meses, ")&amp;DATEDIF("02/09/1968",TODAY(),"MD")&amp;IF(DATEDIF("02/09/1968",TODAY(),"MD")=1," día"," días")</f>
        <v/>
      </c>
      <c r="F24" t="inlineStr">
        <is>
          <t>08/11/2021 12:35:22</t>
        </is>
      </c>
      <c r="G24" t="inlineStr">
        <is>
          <t>08/11/2021 12:35:22</t>
        </is>
      </c>
      <c r="H24" t="inlineStr">
        <is>
          <t>Callao</t>
        </is>
      </c>
      <c r="I24" t="inlineStr">
        <is>
          <t>Teleorientación</t>
        </is>
      </c>
      <c r="J24" t="inlineStr">
        <is>
          <t>999 999 999</t>
        </is>
      </c>
      <c r="K24" t="inlineStr">
        <is>
          <t>Atendido</t>
        </is>
      </c>
      <c r="L24" t="inlineStr">
        <is>
          <t>Teleatiendo</t>
        </is>
      </c>
      <c r="M24" t="inlineStr">
        <is>
          <t xml:space="preserve">Z76.9 - Personas en contacto con los servicios de salud en circunstancias no especificadas [definitivo] </t>
        </is>
      </c>
    </row>
    <row r="25">
      <c r="A25" t="n">
        <v>21</v>
      </c>
      <c r="B25" t="inlineStr">
        <is>
          <t>DNI</t>
        </is>
      </c>
      <c r="C25" t="inlineStr">
        <is>
          <t>40145237</t>
        </is>
      </c>
      <c r="D25" t="inlineStr">
        <is>
          <t>VALLEJOS MENDOZA, ANA CECILIA</t>
        </is>
      </c>
      <c r="E25">
        <f>DATEDIF("21/04/1977",TODAY(),"Y")&amp;IF(DATEDIF("21/04/1977",TODAY(),"Y")=1," año, "," años, ")&amp;DATEDIF("21/04/1977",TODAY(),"YM")&amp;IF(DATEDIF("21/04/1977",TODAY(),"YM")=1," mes, "," meses, ")&amp;DATEDIF("21/04/1977",TODAY(),"MD")&amp;IF(DATEDIF("21/04/1977",TODAY(),"MD")=1," día"," días")</f>
        <v/>
      </c>
      <c r="F25" t="inlineStr">
        <is>
          <t>08/11/2021 12:50:39</t>
        </is>
      </c>
      <c r="G25" t="inlineStr">
        <is>
          <t>08/11/2021 12:50:39</t>
        </is>
      </c>
      <c r="H25" t="inlineStr">
        <is>
          <t>San Miguel</t>
        </is>
      </c>
      <c r="I25" t="inlineStr">
        <is>
          <t>Teleorientación</t>
        </is>
      </c>
      <c r="J25" t="inlineStr">
        <is>
          <t>999 999 999</t>
        </is>
      </c>
      <c r="K25" t="inlineStr">
        <is>
          <t>Atendido</t>
        </is>
      </c>
      <c r="L25" t="inlineStr">
        <is>
          <t>Teleatiendo</t>
        </is>
      </c>
      <c r="M25" t="inlineStr">
        <is>
          <t xml:space="preserve">Z76.9 - Personas en contacto con los servicios de salud en circunstancias no especificadas [definitivo] </t>
        </is>
      </c>
    </row>
    <row r="26">
      <c r="A26" t="n">
        <v>22</v>
      </c>
      <c r="B26" t="inlineStr">
        <is>
          <t>DNI</t>
        </is>
      </c>
      <c r="C26" t="inlineStr">
        <is>
          <t>01073699</t>
        </is>
      </c>
      <c r="D26" t="inlineStr">
        <is>
          <t>DEL AGUILA AREVALO, ZOILA ISABEL</t>
        </is>
      </c>
      <c r="E26">
        <f>DATEDIF("26/05/1960",TODAY(),"Y")&amp;IF(DATEDIF("26/05/1960",TODAY(),"Y")=1," año, "," años, ")&amp;DATEDIF("26/05/1960",TODAY(),"YM")&amp;IF(DATEDIF("26/05/1960",TODAY(),"YM")=1," mes, "," meses, ")&amp;DATEDIF("26/05/1960",TODAY(),"MD")&amp;IF(DATEDIF("26/05/1960",TODAY(),"MD")=1," día"," días")</f>
        <v/>
      </c>
      <c r="F26" t="inlineStr">
        <is>
          <t>08/11/2021 12:56:55</t>
        </is>
      </c>
      <c r="G26" t="inlineStr">
        <is>
          <t>08/11/2021 12:56:55</t>
        </is>
      </c>
      <c r="H26" t="inlineStr">
        <is>
          <t>La Banda de Shilcayo</t>
        </is>
      </c>
      <c r="I26" t="inlineStr">
        <is>
          <t>Teleorientación</t>
        </is>
      </c>
      <c r="J26" t="inlineStr">
        <is>
          <t>955 976 865</t>
        </is>
      </c>
      <c r="K26" t="inlineStr">
        <is>
          <t>Atendido</t>
        </is>
      </c>
      <c r="L26" t="inlineStr">
        <is>
          <t>Teleatiendo</t>
        </is>
      </c>
      <c r="M26" t="inlineStr">
        <is>
          <t xml:space="preserve">Z76.9 - Personas en contacto con los servicios de salud en circunstancias no especificadas [definitivo] </t>
        </is>
      </c>
    </row>
    <row r="27">
      <c r="A27" t="n">
        <v>23</v>
      </c>
      <c r="B27" t="inlineStr">
        <is>
          <t>DNI</t>
        </is>
      </c>
      <c r="C27" t="inlineStr">
        <is>
          <t>07536812</t>
        </is>
      </c>
      <c r="D27" t="inlineStr">
        <is>
          <t>LEÓN GÓNGORA, FERNANDO ALFONSO</t>
        </is>
      </c>
      <c r="E27">
        <f>DATEDIF("05/03/1977",TODAY(),"Y")&amp;IF(DATEDIF("05/03/1977",TODAY(),"Y")=1," año, "," años, ")&amp;DATEDIF("05/03/1977",TODAY(),"YM")&amp;IF(DATEDIF("05/03/1977",TODAY(),"YM")=1," mes, "," meses, ")&amp;DATEDIF("05/03/1977",TODAY(),"MD")&amp;IF(DATEDIF("05/03/1977",TODAY(),"MD")=1," día"," días")</f>
        <v/>
      </c>
      <c r="F27" t="inlineStr">
        <is>
          <t>08/11/2021 12:58:58</t>
        </is>
      </c>
      <c r="G27" t="inlineStr">
        <is>
          <t>08/11/2021 12:58:58</t>
        </is>
      </c>
      <c r="H27" t="inlineStr">
        <is>
          <t>Magdalena del Mar</t>
        </is>
      </c>
      <c r="I27" t="inlineStr">
        <is>
          <t>Teleorientación</t>
        </is>
      </c>
      <c r="J27" t="inlineStr">
        <is>
          <t>999 999 999</t>
        </is>
      </c>
      <c r="K27" t="inlineStr">
        <is>
          <t>Atendido</t>
        </is>
      </c>
      <c r="L27" t="inlineStr">
        <is>
          <t>Teleatiendo</t>
        </is>
      </c>
      <c r="M27" t="inlineStr">
        <is>
          <t xml:space="preserve">Z76.9 - Personas en contacto con los servicios de salud en circunstancias no especificadas [definitivo] </t>
        </is>
      </c>
    </row>
    <row r="28">
      <c r="A28" t="n">
        <v>24</v>
      </c>
      <c r="B28" t="inlineStr">
        <is>
          <t>DNI</t>
        </is>
      </c>
      <c r="C28" t="inlineStr">
        <is>
          <t>48292900</t>
        </is>
      </c>
      <c r="D28" t="inlineStr">
        <is>
          <t>PAUCAR LEON, ANA</t>
        </is>
      </c>
      <c r="E28">
        <f>DATEDIF("01/04/1994",TODAY(),"Y")&amp;IF(DATEDIF("01/04/1994",TODAY(),"Y")=1," año, "," años, ")&amp;DATEDIF("01/04/1994",TODAY(),"YM")&amp;IF(DATEDIF("01/04/1994",TODAY(),"YM")=1," mes, "," meses, ")&amp;DATEDIF("01/04/1994",TODAY(),"MD")&amp;IF(DATEDIF("01/04/1994",TODAY(),"MD")=1," día"," días")</f>
        <v/>
      </c>
      <c r="F28" t="inlineStr">
        <is>
          <t>08/11/2021 13:16:28</t>
        </is>
      </c>
      <c r="G28" t="inlineStr">
        <is>
          <t>08/11/2021 13:16:28</t>
        </is>
      </c>
      <c r="H28" t="inlineStr">
        <is>
          <t>Rímac</t>
        </is>
      </c>
      <c r="I28" t="inlineStr">
        <is>
          <t>Teleorientación</t>
        </is>
      </c>
      <c r="J28" t="inlineStr">
        <is>
          <t>999 999 999</t>
        </is>
      </c>
      <c r="K28" t="inlineStr">
        <is>
          <t>Atendido</t>
        </is>
      </c>
      <c r="L28" t="inlineStr">
        <is>
          <t>Teleatiendo</t>
        </is>
      </c>
      <c r="M28" t="inlineStr">
        <is>
          <t xml:space="preserve">Z76.9 - Personas en contacto con los servicios de salud en circunstancias no especificadas [definitivo] </t>
        </is>
      </c>
    </row>
    <row r="29">
      <c r="A29" t="n">
        <v>25</v>
      </c>
      <c r="B29" t="inlineStr">
        <is>
          <t>DNI</t>
        </is>
      </c>
      <c r="C29" t="inlineStr">
        <is>
          <t>10063592</t>
        </is>
      </c>
      <c r="D29" t="inlineStr">
        <is>
          <t>BURGA DE ALVARADO, CARMEN JESUS</t>
        </is>
      </c>
      <c r="E29">
        <f>DATEDIF("25/12/1952",TODAY(),"Y")&amp;IF(DATEDIF("25/12/1952",TODAY(),"Y")=1," año, "," años, ")&amp;DATEDIF("25/12/1952",TODAY(),"YM")&amp;IF(DATEDIF("25/12/1952",TODAY(),"YM")=1," mes, "," meses, ")&amp;DATEDIF("25/12/1952",TODAY(),"MD")&amp;IF(DATEDIF("25/12/1952",TODAY(),"MD")=1," día"," días")</f>
        <v/>
      </c>
      <c r="F29" t="inlineStr">
        <is>
          <t>08/11/2021 13:23:35</t>
        </is>
      </c>
      <c r="G29" t="inlineStr">
        <is>
          <t>08/11/2021 13:23:35</t>
        </is>
      </c>
      <c r="H29" t="inlineStr">
        <is>
          <t>Miraflores</t>
        </is>
      </c>
      <c r="I29" t="inlineStr">
        <is>
          <t>Teleorientación</t>
        </is>
      </c>
      <c r="J29" t="inlineStr">
        <is>
          <t>999 999 999</t>
        </is>
      </c>
      <c r="K29" t="inlineStr">
        <is>
          <t>Atendido</t>
        </is>
      </c>
      <c r="L29" t="inlineStr">
        <is>
          <t>Teleatiendo</t>
        </is>
      </c>
      <c r="M29" t="inlineStr">
        <is>
          <t xml:space="preserve">Z76.9 - Personas en contacto con los servicios de salud en circunstancias no especificadas [definitivo] </t>
        </is>
      </c>
    </row>
    <row r="30">
      <c r="A30" t="n">
        <v>26</v>
      </c>
      <c r="B30" t="inlineStr">
        <is>
          <t>DNI</t>
        </is>
      </c>
      <c r="C30" t="inlineStr">
        <is>
          <t>07923902</t>
        </is>
      </c>
      <c r="D30" t="inlineStr">
        <is>
          <t>PANEZ CORONADO VDA DE SALAZAR, ROSA AMANDA</t>
        </is>
      </c>
      <c r="E30">
        <f>DATEDIF("17/03/1928",TODAY(),"Y")&amp;IF(DATEDIF("17/03/1928",TODAY(),"Y")=1," año, "," años, ")&amp;DATEDIF("17/03/1928",TODAY(),"YM")&amp;IF(DATEDIF("17/03/1928",TODAY(),"YM")=1," mes, "," meses, ")&amp;DATEDIF("17/03/1928",TODAY(),"MD")&amp;IF(DATEDIF("17/03/1928",TODAY(),"MD")=1," día"," días")</f>
        <v/>
      </c>
      <c r="F30" t="inlineStr">
        <is>
          <t>08/11/2021 13:25:08</t>
        </is>
      </c>
      <c r="G30" t="inlineStr">
        <is>
          <t>08/11/2021 13:25:08</t>
        </is>
      </c>
      <c r="H30" t="inlineStr">
        <is>
          <t>San Miguel</t>
        </is>
      </c>
      <c r="I30" t="inlineStr">
        <is>
          <t>Teleorientación</t>
        </is>
      </c>
      <c r="J30" t="inlineStr">
        <is>
          <t>012257670/990 268 475</t>
        </is>
      </c>
      <c r="K30" t="inlineStr">
        <is>
          <t>Atendido</t>
        </is>
      </c>
      <c r="L30" t="inlineStr">
        <is>
          <t>Teleatiendo</t>
        </is>
      </c>
      <c r="M30" t="inlineStr">
        <is>
          <t xml:space="preserve">Z76.9 - Personas en contacto con los servicios de salud en circunstancias no especificadas [definitivo] </t>
        </is>
      </c>
    </row>
    <row r="31">
      <c r="A31" t="n">
        <v>27</v>
      </c>
      <c r="B31" t="inlineStr">
        <is>
          <t>DNI</t>
        </is>
      </c>
      <c r="C31" t="inlineStr">
        <is>
          <t>46372245</t>
        </is>
      </c>
      <c r="D31" t="inlineStr">
        <is>
          <t>CESPEDES CASTRO, VICTORIA</t>
        </is>
      </c>
      <c r="E31">
        <f>DATEDIF("26/08/1989",TODAY(),"Y")&amp;IF(DATEDIF("26/08/1989",TODAY(),"Y")=1," año, "," años, ")&amp;DATEDIF("26/08/1989",TODAY(),"YM")&amp;IF(DATEDIF("26/08/1989",TODAY(),"YM")=1," mes, "," meses, ")&amp;DATEDIF("26/08/1989",TODAY(),"MD")&amp;IF(DATEDIF("26/08/1989",TODAY(),"MD")=1," día"," días")</f>
        <v/>
      </c>
      <c r="F31" t="inlineStr">
        <is>
          <t>08/11/2021 13:34:41</t>
        </is>
      </c>
      <c r="G31" t="inlineStr">
        <is>
          <t>08/11/2021 13:34:41</t>
        </is>
      </c>
      <c r="H31" t="inlineStr">
        <is>
          <t>Ventanilla</t>
        </is>
      </c>
      <c r="I31" t="inlineStr">
        <is>
          <t>Teleorientación</t>
        </is>
      </c>
      <c r="J31" t="inlineStr">
        <is>
          <t>999 999 999</t>
        </is>
      </c>
      <c r="K31" t="inlineStr">
        <is>
          <t>Atendido</t>
        </is>
      </c>
      <c r="L31" t="inlineStr">
        <is>
          <t>Teleatiendo</t>
        </is>
      </c>
      <c r="M31" t="inlineStr">
        <is>
          <t xml:space="preserve">Z76.9 - Personas en contacto con los servicios de salud en circunstancias no especificadas [definitivo] </t>
        </is>
      </c>
    </row>
    <row r="32">
      <c r="A32" s="4" t="inlineStr">
        <is>
          <t>DATOS CONFIDENCIALES</t>
        </is>
      </c>
    </row>
  </sheetData>
  <mergeCells count="4">
    <mergeCell ref="A1:M1"/>
    <mergeCell ref="A2:M2"/>
    <mergeCell ref="A3:M3"/>
    <mergeCell ref="A32:M32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2021-11-08T18:32:13Z</dcterms:created>
  <dcterms:modified xsi:type="dcterms:W3CDTF">2021-11-08T18:32:13Z</dcterms:modified>
</cp:coreProperties>
</file>