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7FE1CD45-E303-4817-920F-5AF8FB142EE9}" xr6:coauthVersionLast="47" xr6:coauthVersionMax="47" xr10:uidLastSave="{00000000-0000-0000-0000-000000000000}"/>
  <bookViews>
    <workbookView xWindow="105" yWindow="1245" windowWidth="20385" windowHeight="102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<sst xmlns="http://schemas.openxmlformats.org/spreadsheetml/2006/main" count="262" uniqueCount="103">
  <si>
    <t>MINISTERIO DE SALUD</t>
  </si>
  <si>
    <t>SOLICITUDES DE ATENCIÓN PENDIENTES - EXPORTADO 08/04/2022 20:12</t>
  </si>
  <si>
    <t>FECHA INICIO: 08/04/2022 FECHA FINAL: 08/04/2022</t>
  </si>
  <si>
    <t>N°</t>
  </si>
  <si>
    <t>TIPO DOC.</t>
  </si>
  <si>
    <t>PACIENTE (NRO. DOCUMENTO)</t>
  </si>
  <si>
    <t>PACIENTE (APELLIDOS Y NOMBRES)</t>
  </si>
  <si>
    <t>PACIENTE (EDAD)</t>
  </si>
  <si>
    <t>FECHA Y HORA DE LA SOLICITUD</t>
  </si>
  <si>
    <t>FECHA Y HORA DE ASIGNACIÓN</t>
  </si>
  <si>
    <t>DISTRITO DE RESIDENCIA</t>
  </si>
  <si>
    <t>TIPO DE SERVICIO</t>
  </si>
  <si>
    <t>TELÉFONO / CELULAR</t>
  </si>
  <si>
    <t>ESTADO</t>
  </si>
  <si>
    <t>RENIPRESS</t>
  </si>
  <si>
    <t>ESTABLECIMIENTO</t>
  </si>
  <si>
    <t>DIRESA</t>
  </si>
  <si>
    <t>RED</t>
  </si>
  <si>
    <t>MICRORED</t>
  </si>
  <si>
    <t>PLATAFORMA DE ATENCIÓN</t>
  </si>
  <si>
    <t>DIAGNÓSTICO</t>
  </si>
  <si>
    <t>DNI</t>
  </si>
  <si>
    <t>43046417</t>
  </si>
  <si>
    <t>MIÑANO SANTILLANA, GERVASIO ANTERO</t>
  </si>
  <si>
    <t>08/04/2022 13:54:19</t>
  </si>
  <si>
    <t>Santiago de Surco</t>
  </si>
  <si>
    <t>Teleorientación</t>
  </si>
  <si>
    <t>988 172 681</t>
  </si>
  <si>
    <t>Atendido</t>
  </si>
  <si>
    <t>00005197</t>
  </si>
  <si>
    <t>IRO</t>
  </si>
  <si>
    <t>LA LIBERTAD</t>
  </si>
  <si>
    <t>NO PERTENECE A NINGUNA RED</t>
  </si>
  <si>
    <t>NO PERTENECE A NINGUNA MICRORED</t>
  </si>
  <si>
    <t>Teleatiendo</t>
  </si>
  <si>
    <t xml:space="preserve">Z76.9 - Personas en contacto con los servicios de salud en circunstancias no especificadas [definitivo] </t>
  </si>
  <si>
    <t>72361438</t>
  </si>
  <si>
    <t>MENDEZ SILVA, JENNIFER SHEYLA</t>
  </si>
  <si>
    <t>08/04/2022 13:56:43</t>
  </si>
  <si>
    <t>San Martín de Porres</t>
  </si>
  <si>
    <t>986 962 529</t>
  </si>
  <si>
    <t>40702430</t>
  </si>
  <si>
    <t>LOAYZA SEGOVIA, ROMAN</t>
  </si>
  <si>
    <t>08/04/2022 13:59:10</t>
  </si>
  <si>
    <t>Jesús María</t>
  </si>
  <si>
    <t>941 482 614</t>
  </si>
  <si>
    <t>07818314</t>
  </si>
  <si>
    <t>RODRIGUEZ CASTILLO, ROMULO</t>
  </si>
  <si>
    <t>08/04/2022 14:01:39</t>
  </si>
  <si>
    <t>928 700 944</t>
  </si>
  <si>
    <t>08203402</t>
  </si>
  <si>
    <t>CASTRO DIAZ VDA DE MURO, LUCERO DEL CARMEN</t>
  </si>
  <si>
    <t>08/04/2022 14:04:58</t>
  </si>
  <si>
    <t>La Molina</t>
  </si>
  <si>
    <t>996 557 789</t>
  </si>
  <si>
    <t>06701673</t>
  </si>
  <si>
    <t>VERA CASTAÑEDA, VIOLETA HAYDEE</t>
  </si>
  <si>
    <t>08/04/2022 14:08:21</t>
  </si>
  <si>
    <t>Barranca</t>
  </si>
  <si>
    <t>902 937 858</t>
  </si>
  <si>
    <t>16023808</t>
  </si>
  <si>
    <t>MARTINEZ VALENCIA, MOISES ALEJANDRO</t>
  </si>
  <si>
    <t>08/04/2022 14:12:13</t>
  </si>
  <si>
    <t>Lima</t>
  </si>
  <si>
    <t>920 095 958</t>
  </si>
  <si>
    <t>22091164</t>
  </si>
  <si>
    <t>GARCIA HUAMANI, MARGOT MARLENY</t>
  </si>
  <si>
    <t>08/04/2022 19:43:40</t>
  </si>
  <si>
    <t>08/04/2022 19:43:41</t>
  </si>
  <si>
    <t>Marcona</t>
  </si>
  <si>
    <t>949 695 378</t>
  </si>
  <si>
    <t>40209898</t>
  </si>
  <si>
    <t>MARTINEZ CONTRERAS, RAUL JESUS</t>
  </si>
  <si>
    <t>08/04/2022 19:48:50</t>
  </si>
  <si>
    <t>963 570 237/963 570 237</t>
  </si>
  <si>
    <t>46234247</t>
  </si>
  <si>
    <t>DIAZ IMAN, MILTON ALEJANDRO</t>
  </si>
  <si>
    <t>08/04/2022 19:52:16</t>
  </si>
  <si>
    <t>974 660 321</t>
  </si>
  <si>
    <t>70085162</t>
  </si>
  <si>
    <t>SANCHEZ HUAMALIES, JEAN CARLOS</t>
  </si>
  <si>
    <t>08/04/2022 19:56:57</t>
  </si>
  <si>
    <t>Chaclacayo</t>
  </si>
  <si>
    <t>973 085 584</t>
  </si>
  <si>
    <t>70088162</t>
  </si>
  <si>
    <t>CAMPOS CHAVEZ, DEYSI KARINA</t>
  </si>
  <si>
    <t>08/04/2022 19:59:32</t>
  </si>
  <si>
    <t>Ate</t>
  </si>
  <si>
    <t>956 940 547</t>
  </si>
  <si>
    <t>41911252</t>
  </si>
  <si>
    <t>FLORES PEREZ, MIRIAN VERONIKA</t>
  </si>
  <si>
    <t>08/04/2022 20:02:24</t>
  </si>
  <si>
    <t>Villa María del Triunfo</t>
  </si>
  <si>
    <t>982 017 589</t>
  </si>
  <si>
    <t>47171158</t>
  </si>
  <si>
    <t>ALIAGA TARAZONA, JACKELYNE MADELEINE</t>
  </si>
  <si>
    <t>08/04/2022 20:06:58</t>
  </si>
  <si>
    <t>923 511 423</t>
  </si>
  <si>
    <t>48845151</t>
  </si>
  <si>
    <t>CUADRADO HERNANDEZ, LEYDIS MAGALIS</t>
  </si>
  <si>
    <t>08/04/2022 20:10:16</t>
  </si>
  <si>
    <t>977 167 260</t>
  </si>
  <si>
    <t>DATOS CONFIDENCIALES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</si>
</sst>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3"/>
      <name val="Calibri"/>
    </font>
    <font>
      <b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D9DE"/>
        <bgColor rgb="FF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selection sqref="A1:R1"/>
    </sheetView>
  </sheetViews>
  <sheetFormatPr baseColWidth="10" defaultColWidth="9.140625" defaultRowHeight="15" x14ac:dyDescent="0.25"/>
  <cols>
    <col min="1" max="1" width="5" customWidth="1"/>
    <col min="2" max="2" width="10" customWidth="1"/>
    <col min="3" max="3" width="15" customWidth="1"/>
    <col min="4" max="4" width="45" customWidth="1"/>
    <col min="5" max="5" width="26" customWidth="1"/>
    <col min="6" max="7" width="20" customWidth="1"/>
    <col min="8" max="9" width="15" customWidth="1"/>
    <col min="10" max="10" width="20" customWidth="1"/>
    <col min="11" max="12" width="10" customWidth="1"/>
    <col min="13" max="18" width="20" customWidth="1"/>
  </cols>
  <sheetData>
    <row r="1" spans="1:18" ht="15.7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7.25" x14ac:dyDescent="0.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5.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</row>
    <row r="5" spans="1:18" x14ac:dyDescent="0.25">
      <c r="A5">
        <v>1</v>
      </c>
      <c r="B5" t="s">
        <v>21</v>
      </c>
      <c r="C5" t="s">
        <v>22</v>
      </c>
      <c r="D5" t="s">
        <v>23</v>
      </c>
      <c r="E5" t="str">
        <f ca="1">DATEDIF("28/09/1951",TODAY(),"Y")&amp;IF(DATEDIF("28/09/1951",TODAY(),"Y")=1," año, "," años, ")&amp;DATEDIF("28/09/1951",TODAY(),"YM")&amp;IF(DATEDIF("28/09/1951",TODAY(),"YM")=1," mes, "," meses, ")&amp;DATEDIF("28/09/1951",TODAY(),"MD")&amp;IF(DATEDIF("28/09/1951",TODAY(),"MD")=1," día"," días")</f>
        <v>70 años, 6 meses, 11 días</v>
      </c>
      <c r="F5" t="s">
        <v>24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</row>
    <row r="6" spans="1:18" x14ac:dyDescent="0.25">
      <c r="A6">
        <v>2</v>
      </c>
      <c r="B6" t="s">
        <v>21</v>
      </c>
      <c r="C6" t="s">
        <v>36</v>
      </c>
      <c r="D6" t="s">
        <v>37</v>
      </c>
      <c r="E6" t="str">
        <f ca="1">DATEDIF("17/10/1996",TODAY(),"Y")&amp;IF(DATEDIF("17/10/1996",TODAY(),"Y")=1," año, "," años, ")&amp;DATEDIF("17/10/1996",TODAY(),"YM")&amp;IF(DATEDIF("17/10/1996",TODAY(),"YM")=1," mes, "," meses, ")&amp;DATEDIF("17/10/1996",TODAY(),"MD")&amp;IF(DATEDIF("17/10/1996",TODAY(),"MD")=1," día"," días")</f>
        <v>25 años, 5 meses, 22 días</v>
      </c>
      <c r="F6" t="s">
        <v>38</v>
      </c>
      <c r="G6" t="s">
        <v>38</v>
      </c>
      <c r="H6" t="s">
        <v>39</v>
      </c>
      <c r="I6" t="s">
        <v>26</v>
      </c>
      <c r="J6" t="s">
        <v>40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</row>
    <row r="7" spans="1:18" x14ac:dyDescent="0.25">
      <c r="A7">
        <v>3</v>
      </c>
      <c r="B7" t="s">
        <v>21</v>
      </c>
      <c r="C7" t="s">
        <v>41</v>
      </c>
      <c r="D7" t="s">
        <v>42</v>
      </c>
      <c r="E7" t="str">
        <f ca="1">DATEDIF("09/08/1979",TODAY(),"Y")&amp;IF(DATEDIF("09/08/1979",TODAY(),"Y")=1," año, "," años, ")&amp;DATEDIF("09/08/1979",TODAY(),"YM")&amp;IF(DATEDIF("09/08/1979",TODAY(),"YM")=1," mes, "," meses, ")&amp;DATEDIF("09/08/1979",TODAY(),"MD")&amp;IF(DATEDIF("09/08/1979",TODAY(),"MD")=1," día"," días")</f>
        <v>42 años, 7 meses, 30 días</v>
      </c>
      <c r="F7" t="s">
        <v>43</v>
      </c>
      <c r="G7" t="s">
        <v>43</v>
      </c>
      <c r="H7" t="s">
        <v>44</v>
      </c>
      <c r="I7" t="s">
        <v>26</v>
      </c>
      <c r="J7" t="s">
        <v>45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  <c r="R7" t="s">
        <v>35</v>
      </c>
    </row>
    <row r="8" spans="1:18" x14ac:dyDescent="0.25">
      <c r="A8">
        <v>4</v>
      </c>
      <c r="B8" t="s">
        <v>21</v>
      </c>
      <c r="C8" t="s">
        <v>46</v>
      </c>
      <c r="D8" t="s">
        <v>47</v>
      </c>
      <c r="E8" t="str">
        <f ca="1">DATEDIF("06/09/1931",TODAY(),"Y")&amp;IF(DATEDIF("06/09/1931",TODAY(),"Y")=1," año, "," años, ")&amp;DATEDIF("06/09/1931",TODAY(),"YM")&amp;IF(DATEDIF("06/09/1931",TODAY(),"YM")=1," mes, "," meses, ")&amp;DATEDIF("06/09/1931",TODAY(),"MD")&amp;IF(DATEDIF("06/09/1931",TODAY(),"MD")=1," día"," días")</f>
        <v>90 años, 7 meses, 2 días</v>
      </c>
      <c r="F8" t="s">
        <v>48</v>
      </c>
      <c r="G8" t="s">
        <v>48</v>
      </c>
      <c r="H8" t="s">
        <v>25</v>
      </c>
      <c r="I8" t="s">
        <v>26</v>
      </c>
      <c r="J8" t="s">
        <v>49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P8" t="s">
        <v>33</v>
      </c>
      <c r="Q8" t="s">
        <v>34</v>
      </c>
      <c r="R8" t="s">
        <v>35</v>
      </c>
    </row>
    <row r="9" spans="1:18" x14ac:dyDescent="0.25">
      <c r="A9">
        <v>5</v>
      </c>
      <c r="B9" t="s">
        <v>21</v>
      </c>
      <c r="C9" t="s">
        <v>50</v>
      </c>
      <c r="D9" t="s">
        <v>51</v>
      </c>
      <c r="E9" t="str">
        <f ca="1">DATEDIF("03/02/1931",TODAY(),"Y")&amp;IF(DATEDIF("03/02/1931",TODAY(),"Y")=1," año, "," años, ")&amp;DATEDIF("03/02/1931",TODAY(),"YM")&amp;IF(DATEDIF("03/02/1931",TODAY(),"YM")=1," mes, "," meses, ")&amp;DATEDIF("03/02/1931",TODAY(),"MD")&amp;IF(DATEDIF("03/02/1931",TODAY(),"MD")=1," día"," días")</f>
        <v>91 años, 2 meses, 5 días</v>
      </c>
      <c r="F9" t="s">
        <v>52</v>
      </c>
      <c r="G9" t="s">
        <v>52</v>
      </c>
      <c r="H9" t="s">
        <v>53</v>
      </c>
      <c r="I9" t="s">
        <v>26</v>
      </c>
      <c r="J9" t="s">
        <v>54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 t="s">
        <v>34</v>
      </c>
      <c r="R9" t="s">
        <v>35</v>
      </c>
    </row>
    <row r="10" spans="1:18" x14ac:dyDescent="0.25">
      <c r="A10">
        <v>6</v>
      </c>
      <c r="B10" t="s">
        <v>21</v>
      </c>
      <c r="C10" t="s">
        <v>55</v>
      </c>
      <c r="D10" t="s">
        <v>56</v>
      </c>
      <c r="E10" t="str">
        <f ca="1">DATEDIF("08/02/1955",TODAY(),"Y")&amp;IF(DATEDIF("08/02/1955",TODAY(),"Y")=1," año, "," años, ")&amp;DATEDIF("08/02/1955",TODAY(),"YM")&amp;IF(DATEDIF("08/02/1955",TODAY(),"YM")=1," mes, "," meses, ")&amp;DATEDIF("08/02/1955",TODAY(),"MD")&amp;IF(DATEDIF("08/02/1955",TODAY(),"MD")=1," día"," días")</f>
        <v>67 años, 2 meses, 0 días</v>
      </c>
      <c r="F10" t="s">
        <v>57</v>
      </c>
      <c r="G10" t="s">
        <v>57</v>
      </c>
      <c r="H10" t="s">
        <v>58</v>
      </c>
      <c r="I10" t="s">
        <v>26</v>
      </c>
      <c r="J10" t="s">
        <v>59</v>
      </c>
      <c r="K10" t="s">
        <v>28</v>
      </c>
      <c r="L10" t="s">
        <v>29</v>
      </c>
      <c r="M10" t="s">
        <v>30</v>
      </c>
      <c r="N10" t="s">
        <v>31</v>
      </c>
      <c r="O10" t="s">
        <v>32</v>
      </c>
      <c r="P10" t="s">
        <v>33</v>
      </c>
      <c r="Q10" t="s">
        <v>34</v>
      </c>
      <c r="R10" t="s">
        <v>35</v>
      </c>
    </row>
    <row r="11" spans="1:18" x14ac:dyDescent="0.25">
      <c r="A11">
        <v>7</v>
      </c>
      <c r="B11" t="s">
        <v>21</v>
      </c>
      <c r="C11" t="s">
        <v>60</v>
      </c>
      <c r="D11" t="s">
        <v>61</v>
      </c>
      <c r="E11" t="str">
        <f ca="1">DATEDIF("25/11/1969",TODAY(),"Y")&amp;IF(DATEDIF("25/11/1969",TODAY(),"Y")=1," año, "," años, ")&amp;DATEDIF("25/11/1969",TODAY(),"YM")&amp;IF(DATEDIF("25/11/1969",TODAY(),"YM")=1," mes, "," meses, ")&amp;DATEDIF("25/11/1969",TODAY(),"MD")&amp;IF(DATEDIF("25/11/1969",TODAY(),"MD")=1," día"," días")</f>
        <v>52 años, 4 meses, 14 días</v>
      </c>
      <c r="F11" t="s">
        <v>62</v>
      </c>
      <c r="G11" t="s">
        <v>62</v>
      </c>
      <c r="H11" t="s">
        <v>63</v>
      </c>
      <c r="I11" t="s">
        <v>26</v>
      </c>
      <c r="J11" t="s">
        <v>64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P11" t="s">
        <v>33</v>
      </c>
      <c r="Q11" t="s">
        <v>34</v>
      </c>
      <c r="R11" t="s">
        <v>35</v>
      </c>
    </row>
    <row r="12" spans="1:18" x14ac:dyDescent="0.25">
      <c r="A12">
        <v>8</v>
      </c>
      <c r="B12" t="s">
        <v>21</v>
      </c>
      <c r="C12" t="s">
        <v>65</v>
      </c>
      <c r="D12" t="s">
        <v>66</v>
      </c>
      <c r="E12" t="str">
        <f ca="1">DATEDIF("17/10/1968",TODAY(),"Y")&amp;IF(DATEDIF("17/10/1968",TODAY(),"Y")=1," año, "," años, ")&amp;DATEDIF("17/10/1968",TODAY(),"YM")&amp;IF(DATEDIF("17/10/1968",TODAY(),"YM")=1," mes, "," meses, ")&amp;DATEDIF("17/10/1968",TODAY(),"MD")&amp;IF(DATEDIF("17/10/1968",TODAY(),"MD")=1," día"," días")</f>
        <v>53 años, 5 meses, 22 días</v>
      </c>
      <c r="F12" t="s">
        <v>67</v>
      </c>
      <c r="G12" t="s">
        <v>68</v>
      </c>
      <c r="H12" t="s">
        <v>69</v>
      </c>
      <c r="I12" t="s">
        <v>26</v>
      </c>
      <c r="J12" t="s">
        <v>70</v>
      </c>
      <c r="K12" t="s">
        <v>28</v>
      </c>
      <c r="L12" t="s">
        <v>29</v>
      </c>
      <c r="M12" t="s">
        <v>30</v>
      </c>
      <c r="N12" t="s">
        <v>31</v>
      </c>
      <c r="O12" t="s">
        <v>32</v>
      </c>
      <c r="P12" t="s">
        <v>33</v>
      </c>
      <c r="Q12" t="s">
        <v>34</v>
      </c>
      <c r="R12" t="s">
        <v>35</v>
      </c>
    </row>
    <row r="13" spans="1:18" x14ac:dyDescent="0.25">
      <c r="A13">
        <v>9</v>
      </c>
      <c r="B13" t="s">
        <v>21</v>
      </c>
      <c r="C13" t="s">
        <v>71</v>
      </c>
      <c r="D13" t="s">
        <v>72</v>
      </c>
      <c r="E13" t="str">
        <f ca="1">DATEDIF("21/10/1974",TODAY(),"Y")&amp;IF(DATEDIF("21/10/1974",TODAY(),"Y")=1," año, "," años, ")&amp;DATEDIF("21/10/1974",TODAY(),"YM")&amp;IF(DATEDIF("21/10/1974",TODAY(),"YM")=1," mes, "," meses, ")&amp;DATEDIF("21/10/1974",TODAY(),"MD")&amp;IF(DATEDIF("21/10/1974",TODAY(),"MD")=1," día"," días")</f>
        <v>47 años, 5 meses, 18 días</v>
      </c>
      <c r="F13" t="s">
        <v>73</v>
      </c>
      <c r="G13" t="s">
        <v>73</v>
      </c>
      <c r="H13" t="s">
        <v>63</v>
      </c>
      <c r="I13" t="s">
        <v>26</v>
      </c>
      <c r="J13" t="s">
        <v>74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  <c r="P13" t="s">
        <v>33</v>
      </c>
      <c r="Q13" t="s">
        <v>34</v>
      </c>
      <c r="R13" t="s">
        <v>35</v>
      </c>
    </row>
    <row r="14" spans="1:18" x14ac:dyDescent="0.25">
      <c r="A14">
        <v>10</v>
      </c>
      <c r="B14" t="s">
        <v>21</v>
      </c>
      <c r="C14" t="s">
        <v>75</v>
      </c>
      <c r="D14" t="s">
        <v>76</v>
      </c>
      <c r="E14" t="str">
        <f ca="1">DATEDIF("07/03/1990",TODAY(),"Y")&amp;IF(DATEDIF("07/03/1990",TODAY(),"Y")=1," año, "," años, ")&amp;DATEDIF("07/03/1990",TODAY(),"YM")&amp;IF(DATEDIF("07/03/1990",TODAY(),"YM")=1," mes, "," meses, ")&amp;DATEDIF("07/03/1990",TODAY(),"MD")&amp;IF(DATEDIF("07/03/1990",TODAY(),"MD")=1," día"," días")</f>
        <v>32 años, 1 mes, 1 día</v>
      </c>
      <c r="F14" t="s">
        <v>77</v>
      </c>
      <c r="G14" t="s">
        <v>77</v>
      </c>
      <c r="H14" t="s">
        <v>44</v>
      </c>
      <c r="I14" t="s">
        <v>26</v>
      </c>
      <c r="J14" t="s">
        <v>78</v>
      </c>
      <c r="K14" t="s">
        <v>28</v>
      </c>
      <c r="L14" t="s">
        <v>29</v>
      </c>
      <c r="M14" t="s">
        <v>30</v>
      </c>
      <c r="N14" t="s">
        <v>31</v>
      </c>
      <c r="O14" t="s">
        <v>32</v>
      </c>
      <c r="P14" t="s">
        <v>33</v>
      </c>
      <c r="Q14" t="s">
        <v>34</v>
      </c>
      <c r="R14" t="s">
        <v>35</v>
      </c>
    </row>
    <row r="15" spans="1:18" x14ac:dyDescent="0.25">
      <c r="A15">
        <v>11</v>
      </c>
      <c r="B15" t="s">
        <v>21</v>
      </c>
      <c r="C15" t="s">
        <v>79</v>
      </c>
      <c r="D15" t="s">
        <v>80</v>
      </c>
      <c r="E15" t="str">
        <f ca="1">DATEDIF("29/06/1993",TODAY(),"Y")&amp;IF(DATEDIF("29/06/1993",TODAY(),"Y")=1," año, "," años, ")&amp;DATEDIF("29/06/1993",TODAY(),"YM")&amp;IF(DATEDIF("29/06/1993",TODAY(),"YM")=1," mes, "," meses, ")&amp;DATEDIF("29/06/1993",TODAY(),"MD")&amp;IF(DATEDIF("29/06/1993",TODAY(),"MD")=1," día"," días")</f>
        <v>28 años, 9 meses, 10 días</v>
      </c>
      <c r="F15" t="s">
        <v>81</v>
      </c>
      <c r="G15" t="s">
        <v>81</v>
      </c>
      <c r="H15" t="s">
        <v>82</v>
      </c>
      <c r="I15" t="s">
        <v>26</v>
      </c>
      <c r="J15" t="s">
        <v>83</v>
      </c>
      <c r="K15" t="s">
        <v>28</v>
      </c>
      <c r="L15" t="s">
        <v>29</v>
      </c>
      <c r="M15" t="s">
        <v>30</v>
      </c>
      <c r="N15" t="s">
        <v>31</v>
      </c>
      <c r="O15" t="s">
        <v>32</v>
      </c>
      <c r="P15" t="s">
        <v>33</v>
      </c>
      <c r="Q15" t="s">
        <v>34</v>
      </c>
      <c r="R15" t="s">
        <v>35</v>
      </c>
    </row>
    <row r="16" spans="1:18" x14ac:dyDescent="0.25">
      <c r="A16">
        <v>12</v>
      </c>
      <c r="B16" t="s">
        <v>21</v>
      </c>
      <c r="C16" t="s">
        <v>84</v>
      </c>
      <c r="D16" t="s">
        <v>85</v>
      </c>
      <c r="E16" t="str">
        <f ca="1">DATEDIF("02/03/1991",TODAY(),"Y")&amp;IF(DATEDIF("02/03/1991",TODAY(),"Y")=1," año, "," años, ")&amp;DATEDIF("02/03/1991",TODAY(),"YM")&amp;IF(DATEDIF("02/03/1991",TODAY(),"YM")=1," mes, "," meses, ")&amp;DATEDIF("02/03/1991",TODAY(),"MD")&amp;IF(DATEDIF("02/03/1991",TODAY(),"MD")=1," día"," días")</f>
        <v>31 años, 1 mes, 6 días</v>
      </c>
      <c r="F16" t="s">
        <v>86</v>
      </c>
      <c r="G16" t="s">
        <v>86</v>
      </c>
      <c r="H16" t="s">
        <v>87</v>
      </c>
      <c r="I16" t="s">
        <v>26</v>
      </c>
      <c r="J16" t="s">
        <v>88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</row>
    <row r="17" spans="1:18" x14ac:dyDescent="0.25">
      <c r="A17">
        <v>13</v>
      </c>
      <c r="B17" t="s">
        <v>21</v>
      </c>
      <c r="C17" t="s">
        <v>89</v>
      </c>
      <c r="D17" t="s">
        <v>90</v>
      </c>
      <c r="E17" t="str">
        <f ca="1">DATEDIF("27/08/1982",TODAY(),"Y")&amp;IF(DATEDIF("27/08/1982",TODAY(),"Y")=1," año, "," años, ")&amp;DATEDIF("27/08/1982",TODAY(),"YM")&amp;IF(DATEDIF("27/08/1982",TODAY(),"YM")=1," mes, "," meses, ")&amp;DATEDIF("27/08/1982",TODAY(),"MD")&amp;IF(DATEDIF("27/08/1982",TODAY(),"MD")=1," día"," días")</f>
        <v>39 años, 7 meses, 12 días</v>
      </c>
      <c r="F17" t="s">
        <v>91</v>
      </c>
      <c r="G17" t="s">
        <v>91</v>
      </c>
      <c r="H17" t="s">
        <v>92</v>
      </c>
      <c r="I17" t="s">
        <v>26</v>
      </c>
      <c r="J17" t="s">
        <v>93</v>
      </c>
      <c r="K17" t="s">
        <v>28</v>
      </c>
      <c r="L17" t="s">
        <v>29</v>
      </c>
      <c r="M17" t="s">
        <v>30</v>
      </c>
      <c r="N17" t="s">
        <v>31</v>
      </c>
      <c r="O17" t="s">
        <v>32</v>
      </c>
      <c r="P17" t="s">
        <v>33</v>
      </c>
      <c r="Q17" t="s">
        <v>34</v>
      </c>
      <c r="R17" t="s">
        <v>35</v>
      </c>
    </row>
    <row r="18" spans="1:18" x14ac:dyDescent="0.25">
      <c r="A18">
        <v>14</v>
      </c>
      <c r="B18" t="s">
        <v>21</v>
      </c>
      <c r="C18" t="s">
        <v>94</v>
      </c>
      <c r="D18" t="s">
        <v>95</v>
      </c>
      <c r="E18" t="str">
        <f ca="1">DATEDIF("08/06/1991",TODAY(),"Y")&amp;IF(DATEDIF("08/06/1991",TODAY(),"Y")=1," año, "," años, ")&amp;DATEDIF("08/06/1991",TODAY(),"YM")&amp;IF(DATEDIF("08/06/1991",TODAY(),"YM")=1," mes, "," meses, ")&amp;DATEDIF("08/06/1991",TODAY(),"MD")&amp;IF(DATEDIF("08/06/1991",TODAY(),"MD")=1," día"," días")</f>
        <v>30 años, 10 meses, 0 días</v>
      </c>
      <c r="F18" t="s">
        <v>96</v>
      </c>
      <c r="G18" t="s">
        <v>96</v>
      </c>
      <c r="H18" t="s">
        <v>39</v>
      </c>
      <c r="I18" t="s">
        <v>26</v>
      </c>
      <c r="J18" t="s">
        <v>97</v>
      </c>
      <c r="K18" t="s">
        <v>28</v>
      </c>
      <c r="L18" t="s">
        <v>29</v>
      </c>
      <c r="M18" t="s">
        <v>30</v>
      </c>
      <c r="N18" t="s">
        <v>31</v>
      </c>
      <c r="O18" t="s">
        <v>32</v>
      </c>
      <c r="P18" t="s">
        <v>33</v>
      </c>
      <c r="Q18" t="s">
        <v>34</v>
      </c>
      <c r="R18" t="s">
        <v>35</v>
      </c>
    </row>
    <row r="19" spans="1:18" x14ac:dyDescent="0.25">
      <c r="A19">
        <v>15</v>
      </c>
      <c r="B19" t="s">
        <v>21</v>
      </c>
      <c r="C19" t="s">
        <v>98</v>
      </c>
      <c r="D19" t="s">
        <v>99</v>
      </c>
      <c r="E19" t="str">
        <f ca="1">DATEDIF("21/03/1984",TODAY(),"Y")&amp;IF(DATEDIF("21/03/1984",TODAY(),"Y")=1," año, "," años, ")&amp;DATEDIF("21/03/1984",TODAY(),"YM")&amp;IF(DATEDIF("21/03/1984",TODAY(),"YM")=1," mes, "," meses, ")&amp;DATEDIF("21/03/1984",TODAY(),"MD")&amp;IF(DATEDIF("21/03/1984",TODAY(),"MD")=1," día"," días")</f>
        <v>38 años, 0 meses, 18 días</v>
      </c>
      <c r="F19" t="s">
        <v>100</v>
      </c>
      <c r="G19" t="s">
        <v>100</v>
      </c>
      <c r="H19" t="s">
        <v>63</v>
      </c>
      <c r="I19" t="s">
        <v>26</v>
      </c>
      <c r="J19" t="s">
        <v>101</v>
      </c>
      <c r="K19" t="s">
        <v>28</v>
      </c>
      <c r="L19" t="s">
        <v>29</v>
      </c>
      <c r="M19" t="s">
        <v>30</v>
      </c>
      <c r="N19" t="s">
        <v>31</v>
      </c>
      <c r="O19" t="s">
        <v>32</v>
      </c>
      <c r="P19" t="s">
        <v>33</v>
      </c>
      <c r="Q19" t="s">
        <v>34</v>
      </c>
      <c r="R19" t="s">
        <v>35</v>
      </c>
    </row>
    <row r="20" spans="1:18" ht="15.75" x14ac:dyDescent="0.25">
      <c r="A20" s="5" t="s">
        <v>102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</sheetData>
  <mergeCells count="4">
    <mergeCell ref="A1:R1"/>
    <mergeCell ref="A2:R2"/>
    <mergeCell ref="A3:R3"/>
    <mergeCell ref="A20:R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2022-04-09T01:01:37Z</dcterms:created>
  <dcterms:modified xsi:type="dcterms:W3CDTF">2022-04-09T01:13:59Z</dcterms:modified>
</cp:coreProperties>
</file>