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8_{8DC22341-A877-4611-9381-81E58F539D25}" xr6:coauthVersionLast="47" xr6:coauthVersionMax="47" xr10:uidLastSave="{00000000-0000-0000-0000-000000000000}"/>
  <bookViews>
    <workbookView xWindow="105" yWindow="780" windowWidth="20385" windowHeight="1027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<sst xmlns="http://schemas.openxmlformats.org/spreadsheetml/2006/main" count="294" uniqueCount="112">
  <si>
    <t>MINISTERIO DE SALUD</t>
  </si>
  <si>
    <t>SOLICITUDES DE ATENCIÓN PENDIENTES - EXPORTADO 11/04/2022 14:02</t>
  </si>
  <si>
    <t>FECHA INICIO: 11/04/2022 FECHA FINAL: 11/04/2022</t>
  </si>
  <si>
    <t>N°</t>
  </si>
  <si>
    <t>TIPO DOC.</t>
  </si>
  <si>
    <t>PACIENTE (NRO. DOCUMENTO)</t>
  </si>
  <si>
    <t>PACIENTE (APELLIDOS Y NOMBRES)</t>
  </si>
  <si>
    <t>PACIENTE (EDAD)</t>
  </si>
  <si>
    <t>FECHA Y HORA DE LA SOLICITUD</t>
  </si>
  <si>
    <t>FECHA Y HORA DE ASIGNACIÓN</t>
  </si>
  <si>
    <t>DISTRITO DE RESIDENCIA</t>
  </si>
  <si>
    <t>TIPO DE SERVICIO</t>
  </si>
  <si>
    <t>TELÉFONO / CELULAR</t>
  </si>
  <si>
    <t>ESTADO</t>
  </si>
  <si>
    <t>RENIPRESS</t>
  </si>
  <si>
    <t>ESTABLECIMIENTO</t>
  </si>
  <si>
    <t>DIRESA</t>
  </si>
  <si>
    <t>RED</t>
  </si>
  <si>
    <t>MICRORED</t>
  </si>
  <si>
    <t>PLATAFORMA DE ATENCIÓN</t>
  </si>
  <si>
    <t>DIAGNÓSTICO</t>
  </si>
  <si>
    <t>DNI</t>
  </si>
  <si>
    <t>06310009</t>
  </si>
  <si>
    <t>MORA TORRES, WILLIAM ALBERTO</t>
  </si>
  <si>
    <t>11/04/2022 08:28:33</t>
  </si>
  <si>
    <t>La Molina</t>
  </si>
  <si>
    <t>Teleorientación</t>
  </si>
  <si>
    <t>987 916 027</t>
  </si>
  <si>
    <t>Atendido</t>
  </si>
  <si>
    <t>00005197</t>
  </si>
  <si>
    <t>IRO</t>
  </si>
  <si>
    <t>LA LIBERTAD</t>
  </si>
  <si>
    <t>NO PERTENECE A NINGUNA RED</t>
  </si>
  <si>
    <t>NO PERTENECE A NINGUNA MICRORED</t>
  </si>
  <si>
    <t>Teleatiendo</t>
  </si>
  <si>
    <t xml:space="preserve">Z76.9 - Personas en contacto con los servicios de salud en circunstancias no especificadas [definitivo] </t>
  </si>
  <si>
    <t>43299783</t>
  </si>
  <si>
    <t>BACA GAMARRA, ANA MILUZKA</t>
  </si>
  <si>
    <t>11/04/2022 08:34:42</t>
  </si>
  <si>
    <t>Chorrillos</t>
  </si>
  <si>
    <t>999 921 179</t>
  </si>
  <si>
    <t>11/04/2022 08:42:52</t>
  </si>
  <si>
    <t>71686208</t>
  </si>
  <si>
    <t>BOCANEGRA DIAZ, DULCE GUADALUPE</t>
  </si>
  <si>
    <t>11/04/2022 12:37:28</t>
  </si>
  <si>
    <t>La Victoria</t>
  </si>
  <si>
    <t>902 526 824</t>
  </si>
  <si>
    <t>07712744</t>
  </si>
  <si>
    <t>PANTIGOSO MALAGA, LADY LUCY</t>
  </si>
  <si>
    <t>11/04/2022 12:41:52</t>
  </si>
  <si>
    <t>Ate</t>
  </si>
  <si>
    <t>951 025 340</t>
  </si>
  <si>
    <t>41426575</t>
  </si>
  <si>
    <t>SUMARI HUAMACCTO, TITO</t>
  </si>
  <si>
    <t>11/04/2022 12:44:15</t>
  </si>
  <si>
    <t>Ayacucho</t>
  </si>
  <si>
    <t>998 280 819</t>
  </si>
  <si>
    <t>06240197</t>
  </si>
  <si>
    <t>RIVERA LAZO, MARIA LUZMILA IRENE</t>
  </si>
  <si>
    <t>11/04/2022 12:46:18</t>
  </si>
  <si>
    <t>Lima</t>
  </si>
  <si>
    <t>987 770 259</t>
  </si>
  <si>
    <t>70944832</t>
  </si>
  <si>
    <t>CARHUAVILCA CHOQUE, LORENA NATALY</t>
  </si>
  <si>
    <t>11/04/2022 12:48:37</t>
  </si>
  <si>
    <t>Villa El Salvador</t>
  </si>
  <si>
    <t>934 813 145</t>
  </si>
  <si>
    <t>42440274</t>
  </si>
  <si>
    <t>HUAYTA SARMIENTO, NESTOR RAUL</t>
  </si>
  <si>
    <t>11/04/2022 12:51:35</t>
  </si>
  <si>
    <t>Desaguadero</t>
  </si>
  <si>
    <t>993 089 800</t>
  </si>
  <si>
    <t>19825956</t>
  </si>
  <si>
    <t>BALBIN NAJARRO, PEDRO EVERT</t>
  </si>
  <si>
    <t>11/04/2022 12:54:50</t>
  </si>
  <si>
    <t>Huancayo</t>
  </si>
  <si>
    <t>973 917 833</t>
  </si>
  <si>
    <t>06243269</t>
  </si>
  <si>
    <t>ORTIZ CARRION, MARIA VICTORIA</t>
  </si>
  <si>
    <t>11/04/2022 12:57:15</t>
  </si>
  <si>
    <t>Jesús María</t>
  </si>
  <si>
    <t>953 103 056</t>
  </si>
  <si>
    <t>07932452</t>
  </si>
  <si>
    <t>BELLIDO ORTEGA, NORMA SARA</t>
  </si>
  <si>
    <t>11/04/2022 13:00:15</t>
  </si>
  <si>
    <t>Pueblo Libre</t>
  </si>
  <si>
    <t>130-9853/999 999 999</t>
  </si>
  <si>
    <t>07021380</t>
  </si>
  <si>
    <t>REYES GARCIA, BLANCA NELY</t>
  </si>
  <si>
    <t>11/04/2022 13:03:22</t>
  </si>
  <si>
    <t>Ancón</t>
  </si>
  <si>
    <t>997 694 836</t>
  </si>
  <si>
    <t>72682226</t>
  </si>
  <si>
    <t>OSPINA PAICO, CARMEN ROSA</t>
  </si>
  <si>
    <t>11/04/2022 13:50:00</t>
  </si>
  <si>
    <t>Carabayllo</t>
  </si>
  <si>
    <t>994 277 484</t>
  </si>
  <si>
    <t>80397960</t>
  </si>
  <si>
    <t>ROJAS DURAND, ANTONIO SAUL</t>
  </si>
  <si>
    <t>11/04/2022 13:52:46</t>
  </si>
  <si>
    <t>Chaclacayo</t>
  </si>
  <si>
    <t>998 354 161</t>
  </si>
  <si>
    <t>06041050</t>
  </si>
  <si>
    <t>PAREDES MORALES, ADELA</t>
  </si>
  <si>
    <t>11/04/2022 13:55:07</t>
  </si>
  <si>
    <t>992 544 640</t>
  </si>
  <si>
    <t>76315805</t>
  </si>
  <si>
    <t>PALACIOS TRUJILLO, DANIEL FERNANDO</t>
  </si>
  <si>
    <t>11/04/2022 14:00:40</t>
  </si>
  <si>
    <t>Surquillo</t>
  </si>
  <si>
    <t>944 847 983</t>
  </si>
  <si>
    <t>DATOS CONFIDENCIALES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</si>
</sst>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3"/>
      <name val="Calibri"/>
    </font>
    <font>
      <b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FD9DE"/>
        <bgColor rgb="FF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sqref="A1:R1"/>
    </sheetView>
  </sheetViews>
  <sheetFormatPr baseColWidth="10" defaultColWidth="9.140625" defaultRowHeight="15" x14ac:dyDescent="0.25"/>
  <cols>
    <col min="1" max="1" width="5" customWidth="1"/>
    <col min="2" max="2" width="10" customWidth="1"/>
    <col min="3" max="3" width="15" customWidth="1"/>
    <col min="4" max="4" width="45" customWidth="1"/>
    <col min="5" max="5" width="26" customWidth="1"/>
    <col min="6" max="7" width="20" customWidth="1"/>
    <col min="8" max="9" width="15" customWidth="1"/>
    <col min="10" max="10" width="20" customWidth="1"/>
    <col min="11" max="12" width="10" customWidth="1"/>
    <col min="13" max="18" width="20" customWidth="1"/>
  </cols>
  <sheetData>
    <row r="1" spans="1:18" ht="15.75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.75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7.25" x14ac:dyDescent="0.3">
      <c r="A3" s="4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5.5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</row>
    <row r="5" spans="1:18" x14ac:dyDescent="0.25">
      <c r="A5">
        <v>1</v>
      </c>
      <c r="B5" t="s">
        <v>21</v>
      </c>
      <c r="C5" t="s">
        <v>22</v>
      </c>
      <c r="D5" t="s">
        <v>23</v>
      </c>
      <c r="E5" t="str">
        <f ca="1">DATEDIF("11/03/1975",TODAY(),"Y")&amp;IF(DATEDIF("11/03/1975",TODAY(),"Y")=1," año, "," años, ")&amp;DATEDIF("11/03/1975",TODAY(),"YM")&amp;IF(DATEDIF("11/03/1975",TODAY(),"YM")=1," mes, "," meses, ")&amp;DATEDIF("11/03/1975",TODAY(),"MD")&amp;IF(DATEDIF("11/03/1975",TODAY(),"MD")=1," día"," días")</f>
        <v>47 años, 1 mes, 0 días</v>
      </c>
      <c r="F5" t="s">
        <v>24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  <c r="Q5" t="s">
        <v>34</v>
      </c>
      <c r="R5" t="s">
        <v>35</v>
      </c>
    </row>
    <row r="6" spans="1:18" x14ac:dyDescent="0.25">
      <c r="A6">
        <v>2</v>
      </c>
      <c r="B6" t="s">
        <v>21</v>
      </c>
      <c r="C6" t="s">
        <v>36</v>
      </c>
      <c r="D6" t="s">
        <v>37</v>
      </c>
      <c r="E6" t="str">
        <f ca="1">DATEDIF("23/11/1985",TODAY(),"Y")&amp;IF(DATEDIF("23/11/1985",TODAY(),"Y")=1," año, "," años, ")&amp;DATEDIF("23/11/1985",TODAY(),"YM")&amp;IF(DATEDIF("23/11/1985",TODAY(),"YM")=1," mes, "," meses, ")&amp;DATEDIF("23/11/1985",TODAY(),"MD")&amp;IF(DATEDIF("23/11/1985",TODAY(),"MD")=1," día"," días")</f>
        <v>36 años, 4 meses, 19 días</v>
      </c>
      <c r="F6" t="s">
        <v>38</v>
      </c>
      <c r="G6" t="s">
        <v>38</v>
      </c>
      <c r="H6" t="s">
        <v>39</v>
      </c>
      <c r="I6" t="s">
        <v>26</v>
      </c>
      <c r="J6" t="s">
        <v>40</v>
      </c>
      <c r="K6" t="s">
        <v>28</v>
      </c>
      <c r="L6" t="s">
        <v>29</v>
      </c>
      <c r="M6" t="s">
        <v>30</v>
      </c>
      <c r="N6" t="s">
        <v>31</v>
      </c>
      <c r="O6" t="s">
        <v>32</v>
      </c>
      <c r="P6" t="s">
        <v>33</v>
      </c>
      <c r="Q6" t="s">
        <v>34</v>
      </c>
      <c r="R6" t="s">
        <v>35</v>
      </c>
    </row>
    <row r="7" spans="1:18" x14ac:dyDescent="0.25">
      <c r="A7">
        <v>3</v>
      </c>
      <c r="B7" t="s">
        <v>21</v>
      </c>
      <c r="C7" t="s">
        <v>36</v>
      </c>
      <c r="D7" t="s">
        <v>37</v>
      </c>
      <c r="E7" t="str">
        <f ca="1">DATEDIF("23/11/1985",TODAY(),"Y")&amp;IF(DATEDIF("23/11/1985",TODAY(),"Y")=1," año, "," años, ")&amp;DATEDIF("23/11/1985",TODAY(),"YM")&amp;IF(DATEDIF("23/11/1985",TODAY(),"YM")=1," mes, "," meses, ")&amp;DATEDIF("23/11/1985",TODAY(),"MD")&amp;IF(DATEDIF("23/11/1985",TODAY(),"MD")=1," día"," días")</f>
        <v>36 años, 4 meses, 19 días</v>
      </c>
      <c r="F7" t="s">
        <v>41</v>
      </c>
      <c r="G7" t="s">
        <v>41</v>
      </c>
      <c r="H7" t="s">
        <v>39</v>
      </c>
      <c r="I7" t="s">
        <v>26</v>
      </c>
      <c r="J7" t="s">
        <v>40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  <c r="P7" t="s">
        <v>33</v>
      </c>
      <c r="Q7" t="s">
        <v>34</v>
      </c>
      <c r="R7" t="s">
        <v>35</v>
      </c>
    </row>
    <row r="8" spans="1:18" x14ac:dyDescent="0.25">
      <c r="A8">
        <v>4</v>
      </c>
      <c r="B8" t="s">
        <v>21</v>
      </c>
      <c r="C8" t="s">
        <v>42</v>
      </c>
      <c r="D8" t="s">
        <v>43</v>
      </c>
      <c r="E8" t="str">
        <f ca="1">DATEDIF("02/05/2006",TODAY(),"Y")&amp;IF(DATEDIF("02/05/2006",TODAY(),"Y")=1," año, "," años, ")&amp;DATEDIF("02/05/2006",TODAY(),"YM")&amp;IF(DATEDIF("02/05/2006",TODAY(),"YM")=1," mes, "," meses, ")&amp;DATEDIF("02/05/2006",TODAY(),"MD")&amp;IF(DATEDIF("02/05/2006",TODAY(),"MD")=1," día"," días")</f>
        <v>15 años, 11 meses, 9 días</v>
      </c>
      <c r="F8" t="s">
        <v>44</v>
      </c>
      <c r="G8" t="s">
        <v>44</v>
      </c>
      <c r="H8" t="s">
        <v>45</v>
      </c>
      <c r="I8" t="s">
        <v>26</v>
      </c>
      <c r="J8" t="s">
        <v>46</v>
      </c>
      <c r="K8" t="s">
        <v>28</v>
      </c>
      <c r="L8" t="s">
        <v>29</v>
      </c>
      <c r="M8" t="s">
        <v>30</v>
      </c>
      <c r="N8" t="s">
        <v>31</v>
      </c>
      <c r="O8" t="s">
        <v>32</v>
      </c>
      <c r="P8" t="s">
        <v>33</v>
      </c>
      <c r="Q8" t="s">
        <v>34</v>
      </c>
      <c r="R8" t="s">
        <v>35</v>
      </c>
    </row>
    <row r="9" spans="1:18" x14ac:dyDescent="0.25">
      <c r="A9">
        <v>5</v>
      </c>
      <c r="B9" t="s">
        <v>21</v>
      </c>
      <c r="C9" t="s">
        <v>47</v>
      </c>
      <c r="D9" t="s">
        <v>48</v>
      </c>
      <c r="E9" t="str">
        <f ca="1">DATEDIF("01/08/1965",TODAY(),"Y")&amp;IF(DATEDIF("01/08/1965",TODAY(),"Y")=1," año, "," años, ")&amp;DATEDIF("01/08/1965",TODAY(),"YM")&amp;IF(DATEDIF("01/08/1965",TODAY(),"YM")=1," mes, "," meses, ")&amp;DATEDIF("01/08/1965",TODAY(),"MD")&amp;IF(DATEDIF("01/08/1965",TODAY(),"MD")=1," día"," días")</f>
        <v>56 años, 8 meses, 10 días</v>
      </c>
      <c r="F9" t="s">
        <v>49</v>
      </c>
      <c r="G9" t="s">
        <v>49</v>
      </c>
      <c r="H9" t="s">
        <v>50</v>
      </c>
      <c r="I9" t="s">
        <v>26</v>
      </c>
      <c r="J9" t="s">
        <v>51</v>
      </c>
      <c r="K9" t="s">
        <v>28</v>
      </c>
      <c r="L9" t="s">
        <v>29</v>
      </c>
      <c r="M9" t="s">
        <v>30</v>
      </c>
      <c r="N9" t="s">
        <v>31</v>
      </c>
      <c r="O9" t="s">
        <v>32</v>
      </c>
      <c r="P9" t="s">
        <v>33</v>
      </c>
      <c r="Q9" t="s">
        <v>34</v>
      </c>
      <c r="R9" t="s">
        <v>35</v>
      </c>
    </row>
    <row r="10" spans="1:18" x14ac:dyDescent="0.25">
      <c r="A10">
        <v>6</v>
      </c>
      <c r="B10" t="s">
        <v>21</v>
      </c>
      <c r="C10" t="s">
        <v>52</v>
      </c>
      <c r="D10" t="s">
        <v>53</v>
      </c>
      <c r="E10" t="str">
        <f ca="1">DATEDIF("26/01/1982",TODAY(),"Y")&amp;IF(DATEDIF("26/01/1982",TODAY(),"Y")=1," año, "," años, ")&amp;DATEDIF("26/01/1982",TODAY(),"YM")&amp;IF(DATEDIF("26/01/1982",TODAY(),"YM")=1," mes, "," meses, ")&amp;DATEDIF("26/01/1982",TODAY(),"MD")&amp;IF(DATEDIF("26/01/1982",TODAY(),"MD")=1," día"," días")</f>
        <v>40 años, 2 meses, 16 días</v>
      </c>
      <c r="F10" t="s">
        <v>54</v>
      </c>
      <c r="G10" t="s">
        <v>54</v>
      </c>
      <c r="H10" t="s">
        <v>55</v>
      </c>
      <c r="I10" t="s">
        <v>26</v>
      </c>
      <c r="J10" t="s">
        <v>56</v>
      </c>
      <c r="K10" t="s">
        <v>28</v>
      </c>
      <c r="L10" t="s">
        <v>29</v>
      </c>
      <c r="M10" t="s">
        <v>30</v>
      </c>
      <c r="N10" t="s">
        <v>31</v>
      </c>
      <c r="O10" t="s">
        <v>32</v>
      </c>
      <c r="P10" t="s">
        <v>33</v>
      </c>
      <c r="Q10" t="s">
        <v>34</v>
      </c>
      <c r="R10" t="s">
        <v>35</v>
      </c>
    </row>
    <row r="11" spans="1:18" x14ac:dyDescent="0.25">
      <c r="A11">
        <v>7</v>
      </c>
      <c r="B11" t="s">
        <v>21</v>
      </c>
      <c r="C11" t="s">
        <v>57</v>
      </c>
      <c r="D11" t="s">
        <v>58</v>
      </c>
      <c r="E11" t="str">
        <f ca="1">DATEDIF("21/05/1953",TODAY(),"Y")&amp;IF(DATEDIF("21/05/1953",TODAY(),"Y")=1," año, "," años, ")&amp;DATEDIF("21/05/1953",TODAY(),"YM")&amp;IF(DATEDIF("21/05/1953",TODAY(),"YM")=1," mes, "," meses, ")&amp;DATEDIF("21/05/1953",TODAY(),"MD")&amp;IF(DATEDIF("21/05/1953",TODAY(),"MD")=1," día"," días")</f>
        <v>68 años, 10 meses, 21 días</v>
      </c>
      <c r="F11" t="s">
        <v>59</v>
      </c>
      <c r="G11" t="s">
        <v>59</v>
      </c>
      <c r="H11" t="s">
        <v>60</v>
      </c>
      <c r="I11" t="s">
        <v>26</v>
      </c>
      <c r="J11" t="s">
        <v>61</v>
      </c>
      <c r="K11" t="s">
        <v>28</v>
      </c>
      <c r="L11" t="s">
        <v>29</v>
      </c>
      <c r="M11" t="s">
        <v>30</v>
      </c>
      <c r="N11" t="s">
        <v>31</v>
      </c>
      <c r="O11" t="s">
        <v>32</v>
      </c>
      <c r="P11" t="s">
        <v>33</v>
      </c>
      <c r="Q11" t="s">
        <v>34</v>
      </c>
      <c r="R11" t="s">
        <v>35</v>
      </c>
    </row>
    <row r="12" spans="1:18" x14ac:dyDescent="0.25">
      <c r="A12">
        <v>8</v>
      </c>
      <c r="B12" t="s">
        <v>21</v>
      </c>
      <c r="C12" t="s">
        <v>62</v>
      </c>
      <c r="D12" t="s">
        <v>63</v>
      </c>
      <c r="E12" t="str">
        <f ca="1">DATEDIF("17/02/1998",TODAY(),"Y")&amp;IF(DATEDIF("17/02/1998",TODAY(),"Y")=1," año, "," años, ")&amp;DATEDIF("17/02/1998",TODAY(),"YM")&amp;IF(DATEDIF("17/02/1998",TODAY(),"YM")=1," mes, "," meses, ")&amp;DATEDIF("17/02/1998",TODAY(),"MD")&amp;IF(DATEDIF("17/02/1998",TODAY(),"MD")=1," día"," días")</f>
        <v>24 años, 1 mes, 25 días</v>
      </c>
      <c r="F12" t="s">
        <v>64</v>
      </c>
      <c r="G12" t="s">
        <v>64</v>
      </c>
      <c r="H12" t="s">
        <v>65</v>
      </c>
      <c r="I12" t="s">
        <v>26</v>
      </c>
      <c r="J12" t="s">
        <v>66</v>
      </c>
      <c r="K12" t="s">
        <v>28</v>
      </c>
      <c r="L12" t="s">
        <v>29</v>
      </c>
      <c r="M12" t="s">
        <v>30</v>
      </c>
      <c r="N12" t="s">
        <v>31</v>
      </c>
      <c r="O12" t="s">
        <v>32</v>
      </c>
      <c r="P12" t="s">
        <v>33</v>
      </c>
      <c r="Q12" t="s">
        <v>34</v>
      </c>
      <c r="R12" t="s">
        <v>35</v>
      </c>
    </row>
    <row r="13" spans="1:18" x14ac:dyDescent="0.25">
      <c r="A13">
        <v>9</v>
      </c>
      <c r="B13" t="s">
        <v>21</v>
      </c>
      <c r="C13" t="s">
        <v>67</v>
      </c>
      <c r="D13" t="s">
        <v>68</v>
      </c>
      <c r="E13" t="str">
        <f ca="1">DATEDIF("15/05/1984",TODAY(),"Y")&amp;IF(DATEDIF("15/05/1984",TODAY(),"Y")=1," año, "," años, ")&amp;DATEDIF("15/05/1984",TODAY(),"YM")&amp;IF(DATEDIF("15/05/1984",TODAY(),"YM")=1," mes, "," meses, ")&amp;DATEDIF("15/05/1984",TODAY(),"MD")&amp;IF(DATEDIF("15/05/1984",TODAY(),"MD")=1," día"," días")</f>
        <v>37 años, 10 meses, 27 días</v>
      </c>
      <c r="F13" t="s">
        <v>69</v>
      </c>
      <c r="G13" t="s">
        <v>69</v>
      </c>
      <c r="H13" t="s">
        <v>70</v>
      </c>
      <c r="I13" t="s">
        <v>26</v>
      </c>
      <c r="J13" t="s">
        <v>71</v>
      </c>
      <c r="K13" t="s">
        <v>28</v>
      </c>
      <c r="L13" t="s">
        <v>29</v>
      </c>
      <c r="M13" t="s">
        <v>30</v>
      </c>
      <c r="N13" t="s">
        <v>31</v>
      </c>
      <c r="O13" t="s">
        <v>32</v>
      </c>
      <c r="P13" t="s">
        <v>33</v>
      </c>
      <c r="Q13" t="s">
        <v>34</v>
      </c>
      <c r="R13" t="s">
        <v>35</v>
      </c>
    </row>
    <row r="14" spans="1:18" x14ac:dyDescent="0.25">
      <c r="A14">
        <v>10</v>
      </c>
      <c r="B14" t="s">
        <v>21</v>
      </c>
      <c r="C14" t="s">
        <v>72</v>
      </c>
      <c r="D14" t="s">
        <v>73</v>
      </c>
      <c r="E14" t="str">
        <f ca="1">DATEDIF("29/06/1965",TODAY(),"Y")&amp;IF(DATEDIF("29/06/1965",TODAY(),"Y")=1," año, "," años, ")&amp;DATEDIF("29/06/1965",TODAY(),"YM")&amp;IF(DATEDIF("29/06/1965",TODAY(),"YM")=1," mes, "," meses, ")&amp;DATEDIF("29/06/1965",TODAY(),"MD")&amp;IF(DATEDIF("29/06/1965",TODAY(),"MD")=1," día"," días")</f>
        <v>56 años, 9 meses, 13 días</v>
      </c>
      <c r="F14" t="s">
        <v>74</v>
      </c>
      <c r="G14" t="s">
        <v>74</v>
      </c>
      <c r="H14" t="s">
        <v>75</v>
      </c>
      <c r="I14" t="s">
        <v>26</v>
      </c>
      <c r="J14" t="s">
        <v>76</v>
      </c>
      <c r="K14" t="s">
        <v>28</v>
      </c>
      <c r="L14" t="s">
        <v>29</v>
      </c>
      <c r="M14" t="s">
        <v>30</v>
      </c>
      <c r="N14" t="s">
        <v>31</v>
      </c>
      <c r="O14" t="s">
        <v>32</v>
      </c>
      <c r="P14" t="s">
        <v>33</v>
      </c>
      <c r="Q14" t="s">
        <v>34</v>
      </c>
      <c r="R14" t="s">
        <v>35</v>
      </c>
    </row>
    <row r="15" spans="1:18" x14ac:dyDescent="0.25">
      <c r="A15">
        <v>11</v>
      </c>
      <c r="B15" t="s">
        <v>21</v>
      </c>
      <c r="C15" t="s">
        <v>77</v>
      </c>
      <c r="D15" t="s">
        <v>78</v>
      </c>
      <c r="E15" t="str">
        <f ca="1">DATEDIF("23/03/1946",TODAY(),"Y")&amp;IF(DATEDIF("23/03/1946",TODAY(),"Y")=1," año, "," años, ")&amp;DATEDIF("23/03/1946",TODAY(),"YM")&amp;IF(DATEDIF("23/03/1946",TODAY(),"YM")=1," mes, "," meses, ")&amp;DATEDIF("23/03/1946",TODAY(),"MD")&amp;IF(DATEDIF("23/03/1946",TODAY(),"MD")=1," día"," días")</f>
        <v>76 años, 0 meses, 19 días</v>
      </c>
      <c r="F15" t="s">
        <v>79</v>
      </c>
      <c r="G15" t="s">
        <v>79</v>
      </c>
      <c r="H15" t="s">
        <v>80</v>
      </c>
      <c r="I15" t="s">
        <v>26</v>
      </c>
      <c r="J15" t="s">
        <v>81</v>
      </c>
      <c r="K15" t="s">
        <v>28</v>
      </c>
      <c r="L15" t="s">
        <v>29</v>
      </c>
      <c r="M15" t="s">
        <v>30</v>
      </c>
      <c r="N15" t="s">
        <v>31</v>
      </c>
      <c r="O15" t="s">
        <v>32</v>
      </c>
      <c r="P15" t="s">
        <v>33</v>
      </c>
      <c r="Q15" t="s">
        <v>34</v>
      </c>
      <c r="R15" t="s">
        <v>35</v>
      </c>
    </row>
    <row r="16" spans="1:18" x14ac:dyDescent="0.25">
      <c r="A16">
        <v>12</v>
      </c>
      <c r="B16" t="s">
        <v>21</v>
      </c>
      <c r="C16" t="s">
        <v>82</v>
      </c>
      <c r="D16" t="s">
        <v>83</v>
      </c>
      <c r="E16" t="str">
        <f ca="1">DATEDIF("17/09/1957",TODAY(),"Y")&amp;IF(DATEDIF("17/09/1957",TODAY(),"Y")=1," año, "," años, ")&amp;DATEDIF("17/09/1957",TODAY(),"YM")&amp;IF(DATEDIF("17/09/1957",TODAY(),"YM")=1," mes, "," meses, ")&amp;DATEDIF("17/09/1957",TODAY(),"MD")&amp;IF(DATEDIF("17/09/1957",TODAY(),"MD")=1," día"," días")</f>
        <v>64 años, 6 meses, 25 días</v>
      </c>
      <c r="F16" t="s">
        <v>84</v>
      </c>
      <c r="G16" t="s">
        <v>84</v>
      </c>
      <c r="H16" t="s">
        <v>85</v>
      </c>
      <c r="I16" t="s">
        <v>26</v>
      </c>
      <c r="J16" t="s">
        <v>86</v>
      </c>
      <c r="K16" t="s">
        <v>28</v>
      </c>
      <c r="L16" t="s">
        <v>29</v>
      </c>
      <c r="M16" t="s">
        <v>30</v>
      </c>
      <c r="N16" t="s">
        <v>31</v>
      </c>
      <c r="O16" t="s">
        <v>32</v>
      </c>
      <c r="P16" t="s">
        <v>33</v>
      </c>
      <c r="Q16" t="s">
        <v>34</v>
      </c>
      <c r="R16" t="s">
        <v>35</v>
      </c>
    </row>
    <row r="17" spans="1:18" x14ac:dyDescent="0.25">
      <c r="A17">
        <v>13</v>
      </c>
      <c r="B17" t="s">
        <v>21</v>
      </c>
      <c r="C17" t="s">
        <v>87</v>
      </c>
      <c r="D17" t="s">
        <v>88</v>
      </c>
      <c r="E17" t="str">
        <f ca="1">DATEDIF("11/09/1948",TODAY(),"Y")&amp;IF(DATEDIF("11/09/1948",TODAY(),"Y")=1," año, "," años, ")&amp;DATEDIF("11/09/1948",TODAY(),"YM")&amp;IF(DATEDIF("11/09/1948",TODAY(),"YM")=1," mes, "," meses, ")&amp;DATEDIF("11/09/1948",TODAY(),"MD")&amp;IF(DATEDIF("11/09/1948",TODAY(),"MD")=1," día"," días")</f>
        <v>73 años, 7 meses, 0 días</v>
      </c>
      <c r="F17" t="s">
        <v>89</v>
      </c>
      <c r="G17" t="s">
        <v>89</v>
      </c>
      <c r="H17" t="s">
        <v>90</v>
      </c>
      <c r="I17" t="s">
        <v>26</v>
      </c>
      <c r="J17" t="s">
        <v>91</v>
      </c>
      <c r="K17" t="s">
        <v>28</v>
      </c>
      <c r="L17" t="s">
        <v>29</v>
      </c>
      <c r="M17" t="s">
        <v>30</v>
      </c>
      <c r="N17" t="s">
        <v>31</v>
      </c>
      <c r="O17" t="s">
        <v>32</v>
      </c>
      <c r="P17" t="s">
        <v>33</v>
      </c>
      <c r="Q17" t="s">
        <v>34</v>
      </c>
      <c r="R17" t="s">
        <v>35</v>
      </c>
    </row>
    <row r="18" spans="1:18" x14ac:dyDescent="0.25">
      <c r="A18">
        <v>14</v>
      </c>
      <c r="B18" t="s">
        <v>21</v>
      </c>
      <c r="C18" t="s">
        <v>92</v>
      </c>
      <c r="D18" t="s">
        <v>93</v>
      </c>
      <c r="E18" t="str">
        <f ca="1">DATEDIF("01/04/2002",TODAY(),"Y")&amp;IF(DATEDIF("01/04/2002",TODAY(),"Y")=1," año, "," años, ")&amp;DATEDIF("01/04/2002",TODAY(),"YM")&amp;IF(DATEDIF("01/04/2002",TODAY(),"YM")=1," mes, "," meses, ")&amp;DATEDIF("01/04/2002",TODAY(),"MD")&amp;IF(DATEDIF("01/04/2002",TODAY(),"MD")=1," día"," días")</f>
        <v>20 años, 0 meses, 10 días</v>
      </c>
      <c r="F18" t="s">
        <v>94</v>
      </c>
      <c r="G18" t="s">
        <v>94</v>
      </c>
      <c r="H18" t="s">
        <v>95</v>
      </c>
      <c r="I18" t="s">
        <v>26</v>
      </c>
      <c r="J18" t="s">
        <v>96</v>
      </c>
      <c r="K18" t="s">
        <v>28</v>
      </c>
      <c r="L18" t="s">
        <v>29</v>
      </c>
      <c r="M18" t="s">
        <v>30</v>
      </c>
      <c r="N18" t="s">
        <v>31</v>
      </c>
      <c r="O18" t="s">
        <v>32</v>
      </c>
      <c r="P18" t="s">
        <v>33</v>
      </c>
      <c r="Q18" t="s">
        <v>34</v>
      </c>
      <c r="R18" t="s">
        <v>35</v>
      </c>
    </row>
    <row r="19" spans="1:18" x14ac:dyDescent="0.25">
      <c r="A19">
        <v>15</v>
      </c>
      <c r="B19" t="s">
        <v>21</v>
      </c>
      <c r="C19" t="s">
        <v>97</v>
      </c>
      <c r="D19" t="s">
        <v>98</v>
      </c>
      <c r="E19" t="str">
        <f ca="1">DATEDIF("21/06/1976",TODAY(),"Y")&amp;IF(DATEDIF("21/06/1976",TODAY(),"Y")=1," año, "," años, ")&amp;DATEDIF("21/06/1976",TODAY(),"YM")&amp;IF(DATEDIF("21/06/1976",TODAY(),"YM")=1," mes, "," meses, ")&amp;DATEDIF("21/06/1976",TODAY(),"MD")&amp;IF(DATEDIF("21/06/1976",TODAY(),"MD")=1," día"," días")</f>
        <v>45 años, 9 meses, 21 días</v>
      </c>
      <c r="F19" t="s">
        <v>99</v>
      </c>
      <c r="G19" t="s">
        <v>99</v>
      </c>
      <c r="H19" t="s">
        <v>100</v>
      </c>
      <c r="I19" t="s">
        <v>26</v>
      </c>
      <c r="J19" t="s">
        <v>101</v>
      </c>
      <c r="K19" t="s">
        <v>28</v>
      </c>
      <c r="L19" t="s">
        <v>29</v>
      </c>
      <c r="M19" t="s">
        <v>30</v>
      </c>
      <c r="N19" t="s">
        <v>31</v>
      </c>
      <c r="O19" t="s">
        <v>32</v>
      </c>
      <c r="P19" t="s">
        <v>33</v>
      </c>
      <c r="Q19" t="s">
        <v>34</v>
      </c>
      <c r="R19" t="s">
        <v>35</v>
      </c>
    </row>
    <row r="20" spans="1:18" x14ac:dyDescent="0.25">
      <c r="A20">
        <v>16</v>
      </c>
      <c r="B20" t="s">
        <v>21</v>
      </c>
      <c r="C20" t="s">
        <v>102</v>
      </c>
      <c r="D20" t="s">
        <v>103</v>
      </c>
      <c r="E20" t="str">
        <f ca="1">DATEDIF("17/12/1930",TODAY(),"Y")&amp;IF(DATEDIF("17/12/1930",TODAY(),"Y")=1," año, "," años, ")&amp;DATEDIF("17/12/1930",TODAY(),"YM")&amp;IF(DATEDIF("17/12/1930",TODAY(),"YM")=1," mes, "," meses, ")&amp;DATEDIF("17/12/1930",TODAY(),"MD")&amp;IF(DATEDIF("17/12/1930",TODAY(),"MD")=1," día"," días")</f>
        <v>91 años, 3 meses, 25 días</v>
      </c>
      <c r="F20" t="s">
        <v>104</v>
      </c>
      <c r="G20" t="s">
        <v>104</v>
      </c>
      <c r="H20" t="s">
        <v>60</v>
      </c>
      <c r="I20" t="s">
        <v>26</v>
      </c>
      <c r="J20" t="s">
        <v>105</v>
      </c>
      <c r="K20" t="s">
        <v>28</v>
      </c>
      <c r="L20" t="s">
        <v>29</v>
      </c>
      <c r="M20" t="s">
        <v>30</v>
      </c>
      <c r="N20" t="s">
        <v>31</v>
      </c>
      <c r="O20" t="s">
        <v>32</v>
      </c>
      <c r="P20" t="s">
        <v>33</v>
      </c>
      <c r="Q20" t="s">
        <v>34</v>
      </c>
      <c r="R20" t="s">
        <v>35</v>
      </c>
    </row>
    <row r="21" spans="1:18" x14ac:dyDescent="0.25">
      <c r="A21">
        <v>17</v>
      </c>
      <c r="B21" t="s">
        <v>21</v>
      </c>
      <c r="C21" t="s">
        <v>106</v>
      </c>
      <c r="D21" t="s">
        <v>107</v>
      </c>
      <c r="E21" t="str">
        <f ca="1">DATEDIF("06/12/2001",TODAY(),"Y")&amp;IF(DATEDIF("06/12/2001",TODAY(),"Y")=1," año, "," años, ")&amp;DATEDIF("06/12/2001",TODAY(),"YM")&amp;IF(DATEDIF("06/12/2001",TODAY(),"YM")=1," mes, "," meses, ")&amp;DATEDIF("06/12/2001",TODAY(),"MD")&amp;IF(DATEDIF("06/12/2001",TODAY(),"MD")=1," día"," días")</f>
        <v>20 años, 4 meses, 5 días</v>
      </c>
      <c r="F21" t="s">
        <v>108</v>
      </c>
      <c r="G21" t="s">
        <v>108</v>
      </c>
      <c r="H21" t="s">
        <v>109</v>
      </c>
      <c r="I21" t="s">
        <v>26</v>
      </c>
      <c r="J21" t="s">
        <v>110</v>
      </c>
      <c r="K21" t="s">
        <v>28</v>
      </c>
      <c r="L21" t="s">
        <v>29</v>
      </c>
      <c r="M21" t="s">
        <v>30</v>
      </c>
      <c r="N21" t="s">
        <v>31</v>
      </c>
      <c r="O21" t="s">
        <v>32</v>
      </c>
      <c r="P21" t="s">
        <v>33</v>
      </c>
      <c r="Q21" t="s">
        <v>34</v>
      </c>
      <c r="R21" t="s">
        <v>35</v>
      </c>
    </row>
    <row r="22" spans="1:18" ht="15.75" x14ac:dyDescent="0.25">
      <c r="A22" s="5" t="s">
        <v>111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</sheetData>
  <mergeCells count="4">
    <mergeCell ref="A1:R1"/>
    <mergeCell ref="A2:R2"/>
    <mergeCell ref="A3:R3"/>
    <mergeCell ref="A22:R2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2022-04-11T19:00:04Z</dcterms:created>
  <dcterms:modified xsi:type="dcterms:W3CDTF">2022-04-11T19:03:32Z</dcterms:modified>
</cp:coreProperties>
</file>