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24/11/2021 20:00</t>
        </is>
      </c>
    </row>
    <row r="3">
      <c r="A3" s="2" t="inlineStr">
        <is>
          <t>FECHA INICIO: 24/11/2021 FECHA FINAL: 24/11/2021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08702265</t>
        </is>
      </c>
      <c r="D5" t="inlineStr">
        <is>
          <t>GUTIERREZ CANALES, JOSE ROBERTO</t>
        </is>
      </c>
      <c r="E5">
        <f>DATEDIF("17/04/1950",TODAY(),"Y")&amp;IF(DATEDIF("17/04/1950",TODAY(),"Y")=1," año, "," años, ")&amp;DATEDIF("17/04/1950",TODAY(),"YM")&amp;IF(DATEDIF("17/04/1950",TODAY(),"YM")=1," mes, "," meses, ")&amp;DATEDIF("17/04/1950",TODAY(),"MD")&amp;IF(DATEDIF("17/04/1950",TODAY(),"MD")=1," día"," días")</f>
        <v/>
      </c>
      <c r="F5" t="inlineStr">
        <is>
          <t>24/11/2021 08:13:43</t>
        </is>
      </c>
      <c r="G5" t="inlineStr">
        <is>
          <t>24/11/2021 08:13:43</t>
        </is>
      </c>
      <c r="H5" t="inlineStr">
        <is>
          <t>San Miguel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10363877</t>
        </is>
      </c>
      <c r="D6" t="inlineStr">
        <is>
          <t>CABRERA BAUTISTA, JOSE LAUREANO</t>
        </is>
      </c>
      <c r="E6">
        <f>DATEDIF("16/07/1936",TODAY(),"Y")&amp;IF(DATEDIF("16/07/1936",TODAY(),"Y")=1," año, "," años, ")&amp;DATEDIF("16/07/1936",TODAY(),"YM")&amp;IF(DATEDIF("16/07/1936",TODAY(),"YM")=1," mes, "," meses, ")&amp;DATEDIF("16/07/1936",TODAY(),"MD")&amp;IF(DATEDIF("16/07/1936",TODAY(),"MD")=1," día"," días")</f>
        <v/>
      </c>
      <c r="F6" t="inlineStr">
        <is>
          <t>24/11/2021 08:34:44</t>
        </is>
      </c>
      <c r="G6" t="inlineStr">
        <is>
          <t>24/11/2021 08:34:44</t>
        </is>
      </c>
      <c r="H6" t="inlineStr">
        <is>
          <t>San Juan de Lurigancho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10702144</t>
        </is>
      </c>
      <c r="D7" t="inlineStr">
        <is>
          <t>VERGARA HERRERA DE REA, CAROL ROSA</t>
        </is>
      </c>
      <c r="E7">
        <f>DATEDIF("03/09/1978",TODAY(),"Y")&amp;IF(DATEDIF("03/09/1978",TODAY(),"Y")=1," año, "," años, ")&amp;DATEDIF("03/09/1978",TODAY(),"YM")&amp;IF(DATEDIF("03/09/1978",TODAY(),"YM")=1," mes, "," meses, ")&amp;DATEDIF("03/09/1978",TODAY(),"MD")&amp;IF(DATEDIF("03/09/1978",TODAY(),"MD")=1," día"," días")</f>
        <v/>
      </c>
      <c r="F7" t="inlineStr">
        <is>
          <t>24/11/2021 08:50:45</t>
        </is>
      </c>
      <c r="G7" t="inlineStr">
        <is>
          <t>24/11/2021 08:50:45</t>
        </is>
      </c>
      <c r="H7" t="inlineStr">
        <is>
          <t>El Agustino</t>
        </is>
      </c>
      <c r="I7" t="inlineStr">
        <is>
          <t>Teleorientación</t>
        </is>
      </c>
      <c r="J7" t="inlineStr">
        <is>
          <t>965 688 570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07229946</t>
        </is>
      </c>
      <c r="D8" t="inlineStr">
        <is>
          <t>LOPEZ MARTINEZ, EMMA MARIA</t>
        </is>
      </c>
      <c r="E8">
        <f>DATEDIF("17/10/1960",TODAY(),"Y")&amp;IF(DATEDIF("17/10/1960",TODAY(),"Y")=1," año, "," años, ")&amp;DATEDIF("17/10/1960",TODAY(),"YM")&amp;IF(DATEDIF("17/10/1960",TODAY(),"YM")=1," mes, "," meses, ")&amp;DATEDIF("17/10/1960",TODAY(),"MD")&amp;IF(DATEDIF("17/10/1960",TODAY(),"MD")=1," día"," días")</f>
        <v/>
      </c>
      <c r="F8" t="inlineStr">
        <is>
          <t>24/11/2021 09:00:58</t>
        </is>
      </c>
      <c r="G8" t="inlineStr">
        <is>
          <t>24/11/2021 09:00:59</t>
        </is>
      </c>
      <c r="H8" t="inlineStr">
        <is>
          <t>Ancón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71032648</t>
        </is>
      </c>
      <c r="D9" t="inlineStr">
        <is>
          <t>ASHCALLA PEDROZO, ANTHONY BRAYHAN</t>
        </is>
      </c>
      <c r="E9">
        <f>DATEDIF("27/04/2000",TODAY(),"Y")&amp;IF(DATEDIF("27/04/2000",TODAY(),"Y")=1," año, "," años, ")&amp;DATEDIF("27/04/2000",TODAY(),"YM")&amp;IF(DATEDIF("27/04/2000",TODAY(),"YM")=1," mes, "," meses, ")&amp;DATEDIF("27/04/2000",TODAY(),"MD")&amp;IF(DATEDIF("27/04/2000",TODAY(),"MD")=1," día"," días")</f>
        <v/>
      </c>
      <c r="F9" t="inlineStr">
        <is>
          <t>24/11/2021 09:16:24</t>
        </is>
      </c>
      <c r="G9" t="inlineStr">
        <is>
          <t>24/11/2021 09:16:25</t>
        </is>
      </c>
      <c r="H9" t="inlineStr">
        <is>
          <t>Independencia</t>
        </is>
      </c>
      <c r="I9" t="inlineStr">
        <is>
          <t>Teleorientación</t>
        </is>
      </c>
      <c r="J9" t="inlineStr">
        <is>
          <t>921 670 950/902 138 927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45309306</t>
        </is>
      </c>
      <c r="D10" t="inlineStr">
        <is>
          <t>SOTO HOYOS, CARLOS GASPAR</t>
        </is>
      </c>
      <c r="E10">
        <f>DATEDIF("06/10/1988",TODAY(),"Y")&amp;IF(DATEDIF("06/10/1988",TODAY(),"Y")=1," año, "," años, ")&amp;DATEDIF("06/10/1988",TODAY(),"YM")&amp;IF(DATEDIF("06/10/1988",TODAY(),"YM")=1," mes, "," meses, ")&amp;DATEDIF("06/10/1988",TODAY(),"MD")&amp;IF(DATEDIF("06/10/1988",TODAY(),"MD")=1," día"," días")</f>
        <v/>
      </c>
      <c r="F10" t="inlineStr">
        <is>
          <t>24/11/2021 09:38:09</t>
        </is>
      </c>
      <c r="G10" t="inlineStr">
        <is>
          <t>24/11/2021 09:38:09</t>
        </is>
      </c>
      <c r="H10" t="inlineStr">
        <is>
          <t>San Martín de Porres</t>
        </is>
      </c>
      <c r="I10" t="inlineStr">
        <is>
          <t>Teleorientación</t>
        </is>
      </c>
      <c r="J10" t="inlineStr">
        <is>
          <t>958 573 275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06014159</t>
        </is>
      </c>
      <c r="D11" t="inlineStr">
        <is>
          <t>PALOMINO BARRETO, PAUL PASCUAL</t>
        </is>
      </c>
      <c r="E11">
        <f>DATEDIF("17/05/1950",TODAY(),"Y")&amp;IF(DATEDIF("17/05/1950",TODAY(),"Y")=1," año, "," años, ")&amp;DATEDIF("17/05/1950",TODAY(),"YM")&amp;IF(DATEDIF("17/05/1950",TODAY(),"YM")=1," mes, "," meses, ")&amp;DATEDIF("17/05/1950",TODAY(),"MD")&amp;IF(DATEDIF("17/05/1950",TODAY(),"MD")=1," día"," días")</f>
        <v/>
      </c>
      <c r="F11" t="inlineStr">
        <is>
          <t>24/11/2021 09:49:38</t>
        </is>
      </c>
      <c r="G11" t="inlineStr">
        <is>
          <t>24/11/2021 09:49:38</t>
        </is>
      </c>
      <c r="H11" t="inlineStr">
        <is>
          <t>Pueblo Libre</t>
        </is>
      </c>
      <c r="I11" t="inlineStr">
        <is>
          <t>Teleorientación</t>
        </is>
      </c>
      <c r="J11" t="inlineStr">
        <is>
          <t>990 089 805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41462015</t>
        </is>
      </c>
      <c r="D12" t="inlineStr">
        <is>
          <t>HUAYHUA RAMOS, KETTY</t>
        </is>
      </c>
      <c r="E12">
        <f>DATEDIF("25/06/1982",TODAY(),"Y")&amp;IF(DATEDIF("25/06/1982",TODAY(),"Y")=1," año, "," años, ")&amp;DATEDIF("25/06/1982",TODAY(),"YM")&amp;IF(DATEDIF("25/06/1982",TODAY(),"YM")=1," mes, "," meses, ")&amp;DATEDIF("25/06/1982",TODAY(),"MD")&amp;IF(DATEDIF("25/06/1982",TODAY(),"MD")=1," día"," días")</f>
        <v/>
      </c>
      <c r="F12" t="inlineStr">
        <is>
          <t>24/11/2021 10:05:37</t>
        </is>
      </c>
      <c r="G12" t="inlineStr">
        <is>
          <t>24/11/2021 10:05:37</t>
        </is>
      </c>
      <c r="H12" t="inlineStr">
        <is>
          <t>Los Olivos</t>
        </is>
      </c>
      <c r="I12" t="inlineStr">
        <is>
          <t>Teleorientación</t>
        </is>
      </c>
      <c r="J12" t="inlineStr">
        <is>
          <t>934 940 774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07413540</t>
        </is>
      </c>
      <c r="D13" t="inlineStr">
        <is>
          <t>LESCANO HIDALGO, CARMEN BEATRIZ</t>
        </is>
      </c>
      <c r="E13">
        <f>DATEDIF("12/10/1950",TODAY(),"Y")&amp;IF(DATEDIF("12/10/1950",TODAY(),"Y")=1," año, "," años, ")&amp;DATEDIF("12/10/1950",TODAY(),"YM")&amp;IF(DATEDIF("12/10/1950",TODAY(),"YM")=1," mes, "," meses, ")&amp;DATEDIF("12/10/1950",TODAY(),"MD")&amp;IF(DATEDIF("12/10/1950",TODAY(),"MD")=1," día"," días")</f>
        <v/>
      </c>
      <c r="F13" t="inlineStr">
        <is>
          <t>24/11/2021 10:14:33</t>
        </is>
      </c>
      <c r="G13" t="inlineStr">
        <is>
          <t>24/11/2021 10:14:33</t>
        </is>
      </c>
      <c r="H13" t="inlineStr">
        <is>
          <t>Santiago de Surco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10179472</t>
        </is>
      </c>
      <c r="D14" t="inlineStr">
        <is>
          <t>TORRES MIRANDA, BRAULIO EMILIO</t>
        </is>
      </c>
      <c r="E14">
        <f>DATEDIF("26/03/1938",TODAY(),"Y")&amp;IF(DATEDIF("26/03/1938",TODAY(),"Y")=1," año, "," años, ")&amp;DATEDIF("26/03/1938",TODAY(),"YM")&amp;IF(DATEDIF("26/03/1938",TODAY(),"YM")=1," mes, "," meses, ")&amp;DATEDIF("26/03/1938",TODAY(),"MD")&amp;IF(DATEDIF("26/03/1938",TODAY(),"MD")=1," día"," días")</f>
        <v/>
      </c>
      <c r="F14" t="inlineStr">
        <is>
          <t>24/11/2021 10:29:38</t>
        </is>
      </c>
      <c r="G14" t="inlineStr">
        <is>
          <t>24/11/2021 10:29:38</t>
        </is>
      </c>
      <c r="H14" t="inlineStr">
        <is>
          <t>Santiago de Surco</t>
        </is>
      </c>
      <c r="I14" t="inlineStr">
        <is>
          <t>Teleorientación</t>
        </is>
      </c>
      <c r="J14" t="inlineStr">
        <is>
          <t>989 097 412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09610927</t>
        </is>
      </c>
      <c r="D15" t="inlineStr">
        <is>
          <t>DE LA CRUZ CALDAS DE RUIZ, AIDA CARMEN</t>
        </is>
      </c>
      <c r="E15">
        <f>DATEDIF("30/09/1955",TODAY(),"Y")&amp;IF(DATEDIF("30/09/1955",TODAY(),"Y")=1," año, "," años, ")&amp;DATEDIF("30/09/1955",TODAY(),"YM")&amp;IF(DATEDIF("30/09/1955",TODAY(),"YM")=1," mes, "," meses, ")&amp;DATEDIF("30/09/1955",TODAY(),"MD")&amp;IF(DATEDIF("30/09/1955",TODAY(),"MD")=1," día"," días")</f>
        <v/>
      </c>
      <c r="F15" t="inlineStr">
        <is>
          <t>24/11/2021 10:38:18</t>
        </is>
      </c>
      <c r="G15" t="inlineStr">
        <is>
          <t>24/11/2021 10:38:18</t>
        </is>
      </c>
      <c r="H15" t="inlineStr">
        <is>
          <t>San Martín de Porres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40332280</t>
        </is>
      </c>
      <c r="D16" t="inlineStr">
        <is>
          <t>DE LA CRUZ VALDIVIA, MAVIE ARGELIA</t>
        </is>
      </c>
      <c r="E16">
        <f>DATEDIF("22/10/1972",TODAY(),"Y")&amp;IF(DATEDIF("22/10/1972",TODAY(),"Y")=1," año, "," años, ")&amp;DATEDIF("22/10/1972",TODAY(),"YM")&amp;IF(DATEDIF("22/10/1972",TODAY(),"YM")=1," mes, "," meses, ")&amp;DATEDIF("22/10/1972",TODAY(),"MD")&amp;IF(DATEDIF("22/10/1972",TODAY(),"MD")=1," día"," días")</f>
        <v/>
      </c>
      <c r="F16" t="inlineStr">
        <is>
          <t>24/11/2021 10:49:30</t>
        </is>
      </c>
      <c r="G16" t="inlineStr">
        <is>
          <t>24/11/2021 10:49:30</t>
        </is>
      </c>
      <c r="H16" t="inlineStr">
        <is>
          <t>San Miguel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07212206</t>
        </is>
      </c>
      <c r="D17" t="inlineStr">
        <is>
          <t>BENAVIDES ESPEJO, RENEE MARIA</t>
        </is>
      </c>
      <c r="E17">
        <f>DATEDIF("13/02/1948",TODAY(),"Y")&amp;IF(DATEDIF("13/02/1948",TODAY(),"Y")=1," año, "," años, ")&amp;DATEDIF("13/02/1948",TODAY(),"YM")&amp;IF(DATEDIF("13/02/1948",TODAY(),"YM")=1," mes, "," meses, ")&amp;DATEDIF("13/02/1948",TODAY(),"MD")&amp;IF(DATEDIF("13/02/1948",TODAY(),"MD")=1," día"," días")</f>
        <v/>
      </c>
      <c r="F17" t="inlineStr">
        <is>
          <t>24/11/2021 10:59:11</t>
        </is>
      </c>
      <c r="G17" t="inlineStr">
        <is>
          <t>24/11/2021 10:59:11</t>
        </is>
      </c>
      <c r="H17" t="inlineStr">
        <is>
          <t>Barranca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76296118</t>
        </is>
      </c>
      <c r="D18" t="inlineStr">
        <is>
          <t>GONZALEZ SILVA, CAMILA XIMENA</t>
        </is>
      </c>
      <c r="E18">
        <f>DATEDIF("25/01/2003",TODAY(),"Y")&amp;IF(DATEDIF("25/01/2003",TODAY(),"Y")=1," año, "," años, ")&amp;DATEDIF("25/01/2003",TODAY(),"YM")&amp;IF(DATEDIF("25/01/2003",TODAY(),"YM")=1," mes, "," meses, ")&amp;DATEDIF("25/01/2003",TODAY(),"MD")&amp;IF(DATEDIF("25/01/2003",TODAY(),"MD")=1," día"," días")</f>
        <v/>
      </c>
      <c r="F18" t="inlineStr">
        <is>
          <t>24/11/2021 11:08:33</t>
        </is>
      </c>
      <c r="G18" t="inlineStr">
        <is>
          <t>24/11/2021 11:08:33</t>
        </is>
      </c>
      <c r="H18" t="inlineStr">
        <is>
          <t>La Molina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09790850</t>
        </is>
      </c>
      <c r="D19" t="inlineStr">
        <is>
          <t>DE LA CRUZ ESCALANTE, ERIKA MARIZE</t>
        </is>
      </c>
      <c r="E19">
        <f>DATEDIF("20/09/1972",TODAY(),"Y")&amp;IF(DATEDIF("20/09/1972",TODAY(),"Y")=1," año, "," años, ")&amp;DATEDIF("20/09/1972",TODAY(),"YM")&amp;IF(DATEDIF("20/09/1972",TODAY(),"YM")=1," mes, "," meses, ")&amp;DATEDIF("20/09/1972",TODAY(),"MD")&amp;IF(DATEDIF("20/09/1972",TODAY(),"MD")=1," día"," días")</f>
        <v/>
      </c>
      <c r="F19" t="inlineStr">
        <is>
          <t>24/11/2021 11:35:45</t>
        </is>
      </c>
      <c r="G19" t="inlineStr">
        <is>
          <t>24/11/2021 11:35:45</t>
        </is>
      </c>
      <c r="H19" t="inlineStr">
        <is>
          <t>Surquillo</t>
        </is>
      </c>
      <c r="I19" t="inlineStr">
        <is>
          <t>Teleorientación</t>
        </is>
      </c>
      <c r="J19" t="inlineStr">
        <is>
          <t>999 816 566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08595407</t>
        </is>
      </c>
      <c r="D20" t="inlineStr">
        <is>
          <t>NUÑEZ SALAZAR, MARIA FELICIANA</t>
        </is>
      </c>
      <c r="E20">
        <f>DATEDIF("09/06/1942",TODAY(),"Y")&amp;IF(DATEDIF("09/06/1942",TODAY(),"Y")=1," año, "," años, ")&amp;DATEDIF("09/06/1942",TODAY(),"YM")&amp;IF(DATEDIF("09/06/1942",TODAY(),"YM")=1," mes, "," meses, ")&amp;DATEDIF("09/06/1942",TODAY(),"MD")&amp;IF(DATEDIF("09/06/1942",TODAY(),"MD")=1," día"," días")</f>
        <v/>
      </c>
      <c r="F20" t="inlineStr">
        <is>
          <t>24/11/2021 12:04:30</t>
        </is>
      </c>
      <c r="G20" t="inlineStr">
        <is>
          <t>24/11/2021 12:04:30</t>
        </is>
      </c>
      <c r="H20" t="inlineStr">
        <is>
          <t>San Martín de Porres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06181734</t>
        </is>
      </c>
      <c r="D21" t="inlineStr">
        <is>
          <t>ASCUÑA PORTUGAL, LAURA GLADYS</t>
        </is>
      </c>
      <c r="E21">
        <f>DATEDIF("19/02/1953",TODAY(),"Y")&amp;IF(DATEDIF("19/02/1953",TODAY(),"Y")=1," año, "," años, ")&amp;DATEDIF("19/02/1953",TODAY(),"YM")&amp;IF(DATEDIF("19/02/1953",TODAY(),"YM")=1," mes, "," meses, ")&amp;DATEDIF("19/02/1953",TODAY(),"MD")&amp;IF(DATEDIF("19/02/1953",TODAY(),"MD")=1," día"," días")</f>
        <v/>
      </c>
      <c r="F21" t="inlineStr">
        <is>
          <t>24/11/2021 12:11:38</t>
        </is>
      </c>
      <c r="G21" t="inlineStr">
        <is>
          <t>24/11/2021 12:11:38</t>
        </is>
      </c>
      <c r="H21" t="inlineStr">
        <is>
          <t>Lima</t>
        </is>
      </c>
      <c r="I21" t="inlineStr">
        <is>
          <t>Teleorientación</t>
        </is>
      </c>
      <c r="J21" t="inlineStr">
        <is>
          <t>916 464 388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16474426</t>
        </is>
      </c>
      <c r="D22" t="inlineStr">
        <is>
          <t>YOVERA CASUSOL DE GARCIA, YRIS</t>
        </is>
      </c>
      <c r="E22">
        <f>DATEDIF("10/01/1944",TODAY(),"Y")&amp;IF(DATEDIF("10/01/1944",TODAY(),"Y")=1," año, "," años, ")&amp;DATEDIF("10/01/1944",TODAY(),"YM")&amp;IF(DATEDIF("10/01/1944",TODAY(),"YM")=1," mes, "," meses, ")&amp;DATEDIF("10/01/1944",TODAY(),"MD")&amp;IF(DATEDIF("10/01/1944",TODAY(),"MD")=1," día"," días")</f>
        <v/>
      </c>
      <c r="F22" t="inlineStr">
        <is>
          <t>24/11/2021 12:23:31</t>
        </is>
      </c>
      <c r="G22" t="inlineStr">
        <is>
          <t>24/11/2021 12:23:31</t>
        </is>
      </c>
      <c r="H22" t="inlineStr">
        <is>
          <t>Cayalti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16474426</t>
        </is>
      </c>
      <c r="D23" t="inlineStr">
        <is>
          <t>YOVERA CASUSOL DE GARCIA, YRIS</t>
        </is>
      </c>
      <c r="E23">
        <f>DATEDIF("10/01/1944",TODAY(),"Y")&amp;IF(DATEDIF("10/01/1944",TODAY(),"Y")=1," año, "," años, ")&amp;DATEDIF("10/01/1944",TODAY(),"YM")&amp;IF(DATEDIF("10/01/1944",TODAY(),"YM")=1," mes, "," meses, ")&amp;DATEDIF("10/01/1944",TODAY(),"MD")&amp;IF(DATEDIF("10/01/1944",TODAY(),"MD")=1," día"," días")</f>
        <v/>
      </c>
      <c r="F23" t="inlineStr">
        <is>
          <t>24/11/2021 12:34:01</t>
        </is>
      </c>
      <c r="G23" t="inlineStr">
        <is>
          <t>24/11/2021 12:34:01</t>
        </is>
      </c>
      <c r="H23" t="inlineStr">
        <is>
          <t>Cayalti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06801354</t>
        </is>
      </c>
      <c r="D24" t="inlineStr">
        <is>
          <t>URIBE NEYRA, AZUCENA</t>
        </is>
      </c>
      <c r="E24">
        <f>DATEDIF("21/07/1976",TODAY(),"Y")&amp;IF(DATEDIF("21/07/1976",TODAY(),"Y")=1," año, "," años, ")&amp;DATEDIF("21/07/1976",TODAY(),"YM")&amp;IF(DATEDIF("21/07/1976",TODAY(),"YM")=1," mes, "," meses, ")&amp;DATEDIF("21/07/1976",TODAY(),"MD")&amp;IF(DATEDIF("21/07/1976",TODAY(),"MD")=1," día"," días")</f>
        <v/>
      </c>
      <c r="F24" t="inlineStr">
        <is>
          <t>24/11/2021 12:47:23</t>
        </is>
      </c>
      <c r="G24" t="inlineStr">
        <is>
          <t>24/11/2021 12:47:23</t>
        </is>
      </c>
      <c r="H24" t="inlineStr">
        <is>
          <t>Breña</t>
        </is>
      </c>
      <c r="I24" t="inlineStr">
        <is>
          <t>Teleorientación</t>
        </is>
      </c>
      <c r="J24" t="inlineStr">
        <is>
          <t>950 490 031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Z76.8 - Persona en contacto con los servicios de salud en otras circunstancias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07355222</t>
        </is>
      </c>
      <c r="D25" t="inlineStr">
        <is>
          <t>FAJARDO RIOS, ANA MARIA</t>
        </is>
      </c>
      <c r="E25">
        <f>DATEDIF("17/01/1952",TODAY(),"Y")&amp;IF(DATEDIF("17/01/1952",TODAY(),"Y")=1," año, "," años, ")&amp;DATEDIF("17/01/1952",TODAY(),"YM")&amp;IF(DATEDIF("17/01/1952",TODAY(),"YM")=1," mes, "," meses, ")&amp;DATEDIF("17/01/1952",TODAY(),"MD")&amp;IF(DATEDIF("17/01/1952",TODAY(),"MD")=1," día"," días")</f>
        <v/>
      </c>
      <c r="F25" t="inlineStr">
        <is>
          <t>24/11/2021 13:59:11</t>
        </is>
      </c>
      <c r="G25" t="inlineStr">
        <is>
          <t>24/11/2021 13:59:11</t>
        </is>
      </c>
      <c r="H25" t="inlineStr">
        <is>
          <t>La Victoria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25679274</t>
        </is>
      </c>
      <c r="D26" t="inlineStr">
        <is>
          <t>LLONA DE ASSERETO, MARIA DEL ROSARIO</t>
        </is>
      </c>
      <c r="E26">
        <f>DATEDIF("11/01/1947",TODAY(),"Y")&amp;IF(DATEDIF("11/01/1947",TODAY(),"Y")=1," año, "," años, ")&amp;DATEDIF("11/01/1947",TODAY(),"YM")&amp;IF(DATEDIF("11/01/1947",TODAY(),"YM")=1," mes, "," meses, ")&amp;DATEDIF("11/01/1947",TODAY(),"MD")&amp;IF(DATEDIF("11/01/1947",TODAY(),"MD")=1," día"," días")</f>
        <v/>
      </c>
      <c r="F26" t="inlineStr">
        <is>
          <t>24/11/2021 14:00:52</t>
        </is>
      </c>
      <c r="G26" t="inlineStr">
        <is>
          <t>24/11/2021 14:00:52</t>
        </is>
      </c>
      <c r="H26" t="inlineStr">
        <is>
          <t>La Punta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15991188</t>
        </is>
      </c>
      <c r="D27" t="inlineStr">
        <is>
          <t>SERRATTY LINDO, BLANCA ANGELICA</t>
        </is>
      </c>
      <c r="E27">
        <f>DATEDIF("05/06/1975",TODAY(),"Y")&amp;IF(DATEDIF("05/06/1975",TODAY(),"Y")=1," año, "," años, ")&amp;DATEDIF("05/06/1975",TODAY(),"YM")&amp;IF(DATEDIF("05/06/1975",TODAY(),"YM")=1," mes, "," meses, ")&amp;DATEDIF("05/06/1975",TODAY(),"MD")&amp;IF(DATEDIF("05/06/1975",TODAY(),"MD")=1," día"," días")</f>
        <v/>
      </c>
      <c r="F27" t="inlineStr">
        <is>
          <t>24/11/2021 14:19:58</t>
        </is>
      </c>
      <c r="G27" t="inlineStr">
        <is>
          <t>24/11/2021 14:19:58</t>
        </is>
      </c>
      <c r="H27" t="inlineStr">
        <is>
          <t>Chancay</t>
        </is>
      </c>
      <c r="I27" t="inlineStr">
        <is>
          <t>Teleorientación</t>
        </is>
      </c>
      <c r="J27" t="inlineStr">
        <is>
          <t>961 722 243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02639799</t>
        </is>
      </c>
      <c r="D28" t="inlineStr">
        <is>
          <t>LAMADRID ADRIANZEN, PEDRO FLORENTINO</t>
        </is>
      </c>
      <c r="E28">
        <f>DATEDIF("14/03/1936",TODAY(),"Y")&amp;IF(DATEDIF("14/03/1936",TODAY(),"Y")=1," año, "," años, ")&amp;DATEDIF("14/03/1936",TODAY(),"YM")&amp;IF(DATEDIF("14/03/1936",TODAY(),"YM")=1," mes, "," meses, ")&amp;DATEDIF("14/03/1936",TODAY(),"MD")&amp;IF(DATEDIF("14/03/1936",TODAY(),"MD")=1," día"," días")</f>
        <v/>
      </c>
      <c r="F28" t="inlineStr">
        <is>
          <t>24/11/2021 14:34:52</t>
        </is>
      </c>
      <c r="G28" t="inlineStr">
        <is>
          <t>24/11/2021 14:34:52</t>
        </is>
      </c>
      <c r="H28" t="inlineStr">
        <is>
          <t>Ayabaca</t>
        </is>
      </c>
      <c r="I28" t="inlineStr">
        <is>
          <t>Teleorientación</t>
        </is>
      </c>
      <c r="J28" t="inlineStr">
        <is>
          <t>949 595 582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06155996</t>
        </is>
      </c>
      <c r="D29" t="inlineStr">
        <is>
          <t>MARTINEZ ESTRADA VDA DE ENCISO, JUSTINA</t>
        </is>
      </c>
      <c r="E29">
        <f>DATEDIF("09/08/1940",TODAY(),"Y")&amp;IF(DATEDIF("09/08/1940",TODAY(),"Y")=1," año, "," años, ")&amp;DATEDIF("09/08/1940",TODAY(),"YM")&amp;IF(DATEDIF("09/08/1940",TODAY(),"YM")=1," mes, "," meses, ")&amp;DATEDIF("09/08/1940",TODAY(),"MD")&amp;IF(DATEDIF("09/08/1940",TODAY(),"MD")=1," día"," días")</f>
        <v/>
      </c>
      <c r="F29" t="inlineStr">
        <is>
          <t>24/11/2021 14:37:46</t>
        </is>
      </c>
      <c r="G29" t="inlineStr">
        <is>
          <t>24/11/2021 14:37:46</t>
        </is>
      </c>
      <c r="H29" t="inlineStr">
        <is>
          <t>Los Olivos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06155996</t>
        </is>
      </c>
      <c r="D30" t="inlineStr">
        <is>
          <t>MARTINEZ ESTRADA VDA DE ENCISO, JUSTINA</t>
        </is>
      </c>
      <c r="E30">
        <f>DATEDIF("09/08/1940",TODAY(),"Y")&amp;IF(DATEDIF("09/08/1940",TODAY(),"Y")=1," año, "," años, ")&amp;DATEDIF("09/08/1940",TODAY(),"YM")&amp;IF(DATEDIF("09/08/1940",TODAY(),"YM")=1," mes, "," meses, ")&amp;DATEDIF("09/08/1940",TODAY(),"MD")&amp;IF(DATEDIF("09/08/1940",TODAY(),"MD")=1," día"," días")</f>
        <v/>
      </c>
      <c r="F30" t="inlineStr">
        <is>
          <t>24/11/2021 14:50:55</t>
        </is>
      </c>
      <c r="G30" t="inlineStr">
        <is>
          <t>24/11/2021 14:50:55</t>
        </is>
      </c>
      <c r="H30" t="inlineStr">
        <is>
          <t>Los Olivos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07591893</t>
        </is>
      </c>
      <c r="D31" t="inlineStr">
        <is>
          <t>CHAVEZ FERRER DERTEANO, VICTOR ENRIQUE</t>
        </is>
      </c>
      <c r="E31">
        <f>DATEDIF("09/10/1952",TODAY(),"Y")&amp;IF(DATEDIF("09/10/1952",TODAY(),"Y")=1," año, "," años, ")&amp;DATEDIF("09/10/1952",TODAY(),"YM")&amp;IF(DATEDIF("09/10/1952",TODAY(),"YM")=1," mes, "," meses, ")&amp;DATEDIF("09/10/1952",TODAY(),"MD")&amp;IF(DATEDIF("09/10/1952",TODAY(),"MD")=1," día"," días")</f>
        <v/>
      </c>
      <c r="F31" t="inlineStr">
        <is>
          <t>24/11/2021 14:52:48</t>
        </is>
      </c>
      <c r="G31" t="inlineStr">
        <is>
          <t>24/11/2021 14:52:48</t>
        </is>
      </c>
      <c r="H31" t="inlineStr">
        <is>
          <t>Miraflores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46171183</t>
        </is>
      </c>
      <c r="D32" t="inlineStr">
        <is>
          <t>NAJARRO AGUILAR, JOSE</t>
        </is>
      </c>
      <c r="E32">
        <f>DATEDIF("20/10/1989",TODAY(),"Y")&amp;IF(DATEDIF("20/10/1989",TODAY(),"Y")=1," año, "," años, ")&amp;DATEDIF("20/10/1989",TODAY(),"YM")&amp;IF(DATEDIF("20/10/1989",TODAY(),"YM")=1," mes, "," meses, ")&amp;DATEDIF("20/10/1989",TODAY(),"MD")&amp;IF(DATEDIF("20/10/1989",TODAY(),"MD")=1," día"," días")</f>
        <v/>
      </c>
      <c r="F32" t="inlineStr">
        <is>
          <t>24/11/2021 16:15:15</t>
        </is>
      </c>
      <c r="G32" t="inlineStr">
        <is>
          <t>24/11/2021 16:15:15</t>
        </is>
      </c>
      <c r="H32" t="inlineStr">
        <is>
          <t>Miraflores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07554235</t>
        </is>
      </c>
      <c r="D33" t="inlineStr">
        <is>
          <t>NUÑEZ SARMIENTO, GLADYS ALEJANDRINA</t>
        </is>
      </c>
      <c r="E33">
        <f>DATEDIF("25/02/1947",TODAY(),"Y")&amp;IF(DATEDIF("25/02/1947",TODAY(),"Y")=1," año, "," años, ")&amp;DATEDIF("25/02/1947",TODAY(),"YM")&amp;IF(DATEDIF("25/02/1947",TODAY(),"YM")=1," mes, "," meses, ")&amp;DATEDIF("25/02/1947",TODAY(),"MD")&amp;IF(DATEDIF("25/02/1947",TODAY(),"MD")=1," día"," días")</f>
        <v/>
      </c>
      <c r="F33" t="inlineStr">
        <is>
          <t>24/11/2021 16:32:10</t>
        </is>
      </c>
      <c r="G33" t="inlineStr">
        <is>
          <t>24/11/2021 16:32:10</t>
        </is>
      </c>
      <c r="H33" t="inlineStr">
        <is>
          <t>San Miguel</t>
        </is>
      </c>
      <c r="I33" t="inlineStr">
        <is>
          <t>Teleorientación</t>
        </is>
      </c>
      <c r="J33" t="inlineStr">
        <is>
          <t>995 652 195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46955686</t>
        </is>
      </c>
      <c r="D34" t="inlineStr">
        <is>
          <t>HUARACHI HUARCAYA, GIAMARCO MANUEL</t>
        </is>
      </c>
      <c r="E34">
        <f>DATEDIF("19/09/1991",TODAY(),"Y")&amp;IF(DATEDIF("19/09/1991",TODAY(),"Y")=1," año, "," años, ")&amp;DATEDIF("19/09/1991",TODAY(),"YM")&amp;IF(DATEDIF("19/09/1991",TODAY(),"YM")=1," mes, "," meses, ")&amp;DATEDIF("19/09/1991",TODAY(),"MD")&amp;IF(DATEDIF("19/09/1991",TODAY(),"MD")=1," día"," días")</f>
        <v/>
      </c>
      <c r="F34" t="inlineStr">
        <is>
          <t>24/11/2021 16:46:13</t>
        </is>
      </c>
      <c r="G34" t="inlineStr">
        <is>
          <t>24/11/2021 16:46:13</t>
        </is>
      </c>
      <c r="H34" t="inlineStr">
        <is>
          <t>Ventanilla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47954675</t>
        </is>
      </c>
      <c r="D35" t="inlineStr">
        <is>
          <t>QUISPE QUISPE, EMILIANO</t>
        </is>
      </c>
      <c r="E35">
        <f>DATEDIF("06/10/1993",TODAY(),"Y")&amp;IF(DATEDIF("06/10/1993",TODAY(),"Y")=1," año, "," años, ")&amp;DATEDIF("06/10/1993",TODAY(),"YM")&amp;IF(DATEDIF("06/10/1993",TODAY(),"YM")=1," mes, "," meses, ")&amp;DATEDIF("06/10/1993",TODAY(),"MD")&amp;IF(DATEDIF("06/10/1993",TODAY(),"MD")=1," día"," días")</f>
        <v/>
      </c>
      <c r="F35" t="inlineStr">
        <is>
          <t>24/11/2021 17:02:47</t>
        </is>
      </c>
      <c r="G35" t="inlineStr">
        <is>
          <t>24/11/2021 17:02:48</t>
        </is>
      </c>
      <c r="H35" t="inlineStr">
        <is>
          <t>Huanoquite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45201527</t>
        </is>
      </c>
      <c r="D36" t="inlineStr">
        <is>
          <t>ALEJOS VEGA, JHEYSON MANUEL</t>
        </is>
      </c>
      <c r="E36">
        <f>DATEDIF("10/07/1988",TODAY(),"Y")&amp;IF(DATEDIF("10/07/1988",TODAY(),"Y")=1," año, "," años, ")&amp;DATEDIF("10/07/1988",TODAY(),"YM")&amp;IF(DATEDIF("10/07/1988",TODAY(),"YM")=1," mes, "," meses, ")&amp;DATEDIF("10/07/1988",TODAY(),"MD")&amp;IF(DATEDIF("10/07/1988",TODAY(),"MD")=1," día"," días")</f>
        <v/>
      </c>
      <c r="F36" t="inlineStr">
        <is>
          <t>24/11/2021 17:12:47</t>
        </is>
      </c>
      <c r="G36" t="inlineStr">
        <is>
          <t>24/11/2021 17:12:47</t>
        </is>
      </c>
      <c r="H36" t="inlineStr">
        <is>
          <t>Lima</t>
        </is>
      </c>
      <c r="I36" t="inlineStr">
        <is>
          <t>Teleorientación</t>
        </is>
      </c>
      <c r="J36" t="inlineStr">
        <is>
          <t>999 999 999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43152911</t>
        </is>
      </c>
      <c r="D37" t="inlineStr">
        <is>
          <t>FERNANDEZ ACOSTA, ELVA CELINDA</t>
        </is>
      </c>
      <c r="E37">
        <f>DATEDIF("20/11/1977",TODAY(),"Y")&amp;IF(DATEDIF("20/11/1977",TODAY(),"Y")=1," año, "," años, ")&amp;DATEDIF("20/11/1977",TODAY(),"YM")&amp;IF(DATEDIF("20/11/1977",TODAY(),"YM")=1," mes, "," meses, ")&amp;DATEDIF("20/11/1977",TODAY(),"MD")&amp;IF(DATEDIF("20/11/1977",TODAY(),"MD")=1," día"," días")</f>
        <v/>
      </c>
      <c r="F37" t="inlineStr">
        <is>
          <t>24/11/2021 17:31:39</t>
        </is>
      </c>
      <c r="G37" t="inlineStr">
        <is>
          <t>24/11/2021 17:31:39</t>
        </is>
      </c>
      <c r="H37" t="inlineStr">
        <is>
          <t>San Borja</t>
        </is>
      </c>
      <c r="I37" t="inlineStr">
        <is>
          <t>Teleorientación</t>
        </is>
      </c>
      <c r="J37" t="inlineStr">
        <is>
          <t>998 098 440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09081737</t>
        </is>
      </c>
      <c r="D38" t="inlineStr">
        <is>
          <t>CORREA CARNEYRO, JUANA MYRIAM</t>
        </is>
      </c>
      <c r="E38">
        <f>DATEDIF("19/06/1957",TODAY(),"Y")&amp;IF(DATEDIF("19/06/1957",TODAY(),"Y")=1," año, "," años, ")&amp;DATEDIF("19/06/1957",TODAY(),"YM")&amp;IF(DATEDIF("19/06/1957",TODAY(),"YM")=1," mes, "," meses, ")&amp;DATEDIF("19/06/1957",TODAY(),"MD")&amp;IF(DATEDIF("19/06/1957",TODAY(),"MD")=1," día"," días")</f>
        <v/>
      </c>
      <c r="F38" t="inlineStr">
        <is>
          <t>24/11/2021 18:18:24</t>
        </is>
      </c>
      <c r="G38" t="inlineStr">
        <is>
          <t>24/11/2021 18:18:24</t>
        </is>
      </c>
      <c r="H38" t="inlineStr">
        <is>
          <t>San Miguel</t>
        </is>
      </c>
      <c r="I38" t="inlineStr">
        <is>
          <t>Teleorientación</t>
        </is>
      </c>
      <c r="J38" t="inlineStr">
        <is>
          <t>653-8661/997 279 922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t="n">
        <v>35</v>
      </c>
      <c r="B39" t="inlineStr">
        <is>
          <t>DNI</t>
        </is>
      </c>
      <c r="C39" t="inlineStr">
        <is>
          <t>06209133</t>
        </is>
      </c>
      <c r="D39" t="inlineStr">
        <is>
          <t>CHIPANA VILLAFUERTE DE PORTUGUEZ, DINA MARIA</t>
        </is>
      </c>
      <c r="E39">
        <f>DATEDIF("02/06/1963",TODAY(),"Y")&amp;IF(DATEDIF("02/06/1963",TODAY(),"Y")=1," año, "," años, ")&amp;DATEDIF("02/06/1963",TODAY(),"YM")&amp;IF(DATEDIF("02/06/1963",TODAY(),"YM")=1," mes, "," meses, ")&amp;DATEDIF("02/06/1963",TODAY(),"MD")&amp;IF(DATEDIF("02/06/1963",TODAY(),"MD")=1," día"," días")</f>
        <v/>
      </c>
      <c r="F39" t="inlineStr">
        <is>
          <t>24/11/2021 19:21:02</t>
        </is>
      </c>
      <c r="G39" t="inlineStr">
        <is>
          <t>24/11/2021 19:21:02</t>
        </is>
      </c>
      <c r="H39" t="inlineStr">
        <is>
          <t>San Juan de Lurigancho</t>
        </is>
      </c>
      <c r="I39" t="inlineStr">
        <is>
          <t>Teleorientación</t>
        </is>
      </c>
      <c r="J39" t="inlineStr">
        <is>
          <t>0514584799/999 617 393</t>
        </is>
      </c>
      <c r="K39" t="inlineStr">
        <is>
          <t>Atendido</t>
        </is>
      </c>
      <c r="L39" t="inlineStr">
        <is>
          <t>Teleatiendo</t>
        </is>
      </c>
      <c r="M39" t="inlineStr">
        <is>
          <t xml:space="preserve">Z76.9 - Personas en contacto con los servicios de salud en circunstancias no especificadas [definitivo] </t>
        </is>
      </c>
    </row>
    <row r="40">
      <c r="A40" t="n">
        <v>36</v>
      </c>
      <c r="B40" t="inlineStr">
        <is>
          <t>DNI</t>
        </is>
      </c>
      <c r="C40" t="inlineStr">
        <is>
          <t>10136405</t>
        </is>
      </c>
      <c r="D40" t="inlineStr">
        <is>
          <t>CERVANTES VASQUEZ, WALTER ARTURO</t>
        </is>
      </c>
      <c r="E40">
        <f>DATEDIF("06/04/1969",TODAY(),"Y")&amp;IF(DATEDIF("06/04/1969",TODAY(),"Y")=1," año, "," años, ")&amp;DATEDIF("06/04/1969",TODAY(),"YM")&amp;IF(DATEDIF("06/04/1969",TODAY(),"YM")=1," mes, "," meses, ")&amp;DATEDIF("06/04/1969",TODAY(),"MD")&amp;IF(DATEDIF("06/04/1969",TODAY(),"MD")=1," día"," días")</f>
        <v/>
      </c>
      <c r="F40" t="inlineStr">
        <is>
          <t>24/11/2021 19:51:50</t>
        </is>
      </c>
      <c r="G40" t="inlineStr">
        <is>
          <t>24/11/2021 19:51:50</t>
        </is>
      </c>
      <c r="H40" t="inlineStr">
        <is>
          <t>El Agustino</t>
        </is>
      </c>
      <c r="I40" t="inlineStr">
        <is>
          <t>Teleorientación</t>
        </is>
      </c>
      <c r="J40" t="inlineStr">
        <is>
          <t>943 951 205</t>
        </is>
      </c>
      <c r="K40" t="inlineStr">
        <is>
          <t>Atendido</t>
        </is>
      </c>
      <c r="L40" t="inlineStr">
        <is>
          <t>Teleatiendo</t>
        </is>
      </c>
      <c r="M40" t="inlineStr">
        <is>
          <t xml:space="preserve">Z76.9 - Personas en contacto con los servicios de salud en circunstancias no especificadas [definitivo] </t>
        </is>
      </c>
    </row>
    <row r="41">
      <c r="A41" s="4" t="inlineStr">
        <is>
          <t>DATOS CONFIDENCIALES</t>
        </is>
      </c>
    </row>
  </sheetData>
  <mergeCells count="4">
    <mergeCell ref="A1:M1"/>
    <mergeCell ref="A2:M2"/>
    <mergeCell ref="A3:M3"/>
    <mergeCell ref="A41:M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2021-11-25T00:33:51Z</dcterms:created>
  <dcterms:modified xsi:type="dcterms:W3CDTF">2021-11-25T00:33:51Z</dcterms:modified>
</cp:coreProperties>
</file>