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15/11/2021 14:23</t>
        </is>
      </c>
    </row>
    <row r="3">
      <c r="A3" s="2" t="inlineStr">
        <is>
          <t>FECHA INICIO: 15/11/2021 FECHA FINAL: 15/11/2021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07574041</t>
        </is>
      </c>
      <c r="D5" t="inlineStr">
        <is>
          <t>VILLEGAS CARRANZA, HERBERT HERNAN</t>
        </is>
      </c>
      <c r="E5">
        <f>DATEDIF("12/11/1950",TODAY(),"Y")&amp;IF(DATEDIF("12/11/1950",TODAY(),"Y")=1," año, "," años, ")&amp;DATEDIF("12/11/1950",TODAY(),"YM")&amp;IF(DATEDIF("12/11/1950",TODAY(),"YM")=1," mes, "," meses, ")&amp;DATEDIF("12/11/1950",TODAY(),"MD")&amp;IF(DATEDIF("12/11/1950",TODAY(),"MD")=1," día"," días")</f>
        <v/>
      </c>
      <c r="F5" t="inlineStr">
        <is>
          <t>15/11/2021 08:11:03</t>
        </is>
      </c>
      <c r="G5" t="inlineStr">
        <is>
          <t>15/11/2021 08:11:03</t>
        </is>
      </c>
      <c r="H5" t="inlineStr">
        <is>
          <t>San Martín de Porres</t>
        </is>
      </c>
      <c r="I5" t="inlineStr">
        <is>
          <t>Teleorientación</t>
        </is>
      </c>
      <c r="J5" t="inlineStr">
        <is>
          <t>915 192 676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40276969</t>
        </is>
      </c>
      <c r="D6" t="inlineStr">
        <is>
          <t>MEZA SIN, REGINA</t>
        </is>
      </c>
      <c r="E6">
        <f>DATEDIF("24/08/1979",TODAY(),"Y")&amp;IF(DATEDIF("24/08/1979",TODAY(),"Y")=1," año, "," años, ")&amp;DATEDIF("24/08/1979",TODAY(),"YM")&amp;IF(DATEDIF("24/08/1979",TODAY(),"YM")=1," mes, "," meses, ")&amp;DATEDIF("24/08/1979",TODAY(),"MD")&amp;IF(DATEDIF("24/08/1979",TODAY(),"MD")=1," día"," días")</f>
        <v/>
      </c>
      <c r="F6" t="inlineStr">
        <is>
          <t>15/11/2021 08:23:49</t>
        </is>
      </c>
      <c r="G6" t="inlineStr">
        <is>
          <t>15/11/2021 08:23:49</t>
        </is>
      </c>
      <c r="H6" t="inlineStr">
        <is>
          <t>San Juan de Lurigancho</t>
        </is>
      </c>
      <c r="I6" t="inlineStr">
        <is>
          <t>Teleorientación</t>
        </is>
      </c>
      <c r="J6" t="inlineStr">
        <is>
          <t>970 584 978/970 584 998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10284329</t>
        </is>
      </c>
      <c r="D7" t="inlineStr">
        <is>
          <t>MONZON RIVAS DE RAMOS, MARIA ESPERANZA</t>
        </is>
      </c>
      <c r="E7">
        <f>DATEDIF("05/04/1949",TODAY(),"Y")&amp;IF(DATEDIF("05/04/1949",TODAY(),"Y")=1," año, "," años, ")&amp;DATEDIF("05/04/1949",TODAY(),"YM")&amp;IF(DATEDIF("05/04/1949",TODAY(),"YM")=1," mes, "," meses, ")&amp;DATEDIF("05/04/1949",TODAY(),"MD")&amp;IF(DATEDIF("05/04/1949",TODAY(),"MD")=1," día"," días")</f>
        <v/>
      </c>
      <c r="F7" t="inlineStr">
        <is>
          <t>15/11/2021 08:31:03</t>
        </is>
      </c>
      <c r="G7" t="inlineStr">
        <is>
          <t>15/11/2021 08:31:03</t>
        </is>
      </c>
      <c r="H7" t="inlineStr">
        <is>
          <t>Pueblo Libre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10673331</t>
        </is>
      </c>
      <c r="D8" t="inlineStr">
        <is>
          <t>CAMPOS CASTAÑEDA, JHONNY ALBERTO</t>
        </is>
      </c>
      <c r="E8">
        <f>DATEDIF("27/10/1965",TODAY(),"Y")&amp;IF(DATEDIF("27/10/1965",TODAY(),"Y")=1," año, "," años, ")&amp;DATEDIF("27/10/1965",TODAY(),"YM")&amp;IF(DATEDIF("27/10/1965",TODAY(),"YM")=1," mes, "," meses, ")&amp;DATEDIF("27/10/1965",TODAY(),"MD")&amp;IF(DATEDIF("27/10/1965",TODAY(),"MD")=1," día"," días")</f>
        <v/>
      </c>
      <c r="F8" t="inlineStr">
        <is>
          <t>15/11/2021 08:37:08</t>
        </is>
      </c>
      <c r="G8" t="inlineStr">
        <is>
          <t>15/11/2021 08:37:08</t>
        </is>
      </c>
      <c r="H8" t="inlineStr">
        <is>
          <t>Santa Ana de Tusi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42043360</t>
        </is>
      </c>
      <c r="D9" t="inlineStr">
        <is>
          <t>DIOSES GUERRERO, PABLO ANTONIO</t>
        </is>
      </c>
      <c r="E9">
        <f>DATEDIF("28/06/1982",TODAY(),"Y")&amp;IF(DATEDIF("28/06/1982",TODAY(),"Y")=1," año, "," años, ")&amp;DATEDIF("28/06/1982",TODAY(),"YM")&amp;IF(DATEDIF("28/06/1982",TODAY(),"YM")=1," mes, "," meses, ")&amp;DATEDIF("28/06/1982",TODAY(),"MD")&amp;IF(DATEDIF("28/06/1982",TODAY(),"MD")=1," día"," días")</f>
        <v/>
      </c>
      <c r="F9" t="inlineStr">
        <is>
          <t>15/11/2021 08:44:56</t>
        </is>
      </c>
      <c r="G9" t="inlineStr">
        <is>
          <t>15/11/2021 08:44:56</t>
        </is>
      </c>
      <c r="H9" t="inlineStr">
        <is>
          <t>Los Olivos</t>
        </is>
      </c>
      <c r="I9" t="inlineStr">
        <is>
          <t>Teleorientación</t>
        </is>
      </c>
      <c r="J9" t="inlineStr">
        <is>
          <t>931 000 419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06781261</t>
        </is>
      </c>
      <c r="D10" t="inlineStr">
        <is>
          <t>CHINGA ESPINOZA, EDGARDO</t>
        </is>
      </c>
      <c r="E10">
        <f>DATEDIF("03/08/1968",TODAY(),"Y")&amp;IF(DATEDIF("03/08/1968",TODAY(),"Y")=1," año, "," años, ")&amp;DATEDIF("03/08/1968",TODAY(),"YM")&amp;IF(DATEDIF("03/08/1968",TODAY(),"YM")=1," mes, "," meses, ")&amp;DATEDIF("03/08/1968",TODAY(),"MD")&amp;IF(DATEDIF("03/08/1968",TODAY(),"MD")=1," día"," días")</f>
        <v/>
      </c>
      <c r="F10" t="inlineStr">
        <is>
          <t>15/11/2021 09:08:16</t>
        </is>
      </c>
      <c r="G10" t="inlineStr">
        <is>
          <t>15/11/2021 09:08:16</t>
        </is>
      </c>
      <c r="H10" t="inlineStr">
        <is>
          <t>Veintiseis de Octubre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10812616</t>
        </is>
      </c>
      <c r="D11" t="inlineStr">
        <is>
          <t>CAVASSA CASTAÑEDA, CLAUDIA ISABEL</t>
        </is>
      </c>
      <c r="E11">
        <f>DATEDIF("04/03/1965",TODAY(),"Y")&amp;IF(DATEDIF("04/03/1965",TODAY(),"Y")=1," año, "," años, ")&amp;DATEDIF("04/03/1965",TODAY(),"YM")&amp;IF(DATEDIF("04/03/1965",TODAY(),"YM")=1," mes, "," meses, ")&amp;DATEDIF("04/03/1965",TODAY(),"MD")&amp;IF(DATEDIF("04/03/1965",TODAY(),"MD")=1," día"," días")</f>
        <v/>
      </c>
      <c r="F11" t="inlineStr">
        <is>
          <t>15/11/2021 09:10:41</t>
        </is>
      </c>
      <c r="G11" t="inlineStr">
        <is>
          <t>15/11/2021 09:10:41</t>
        </is>
      </c>
      <c r="H11" t="inlineStr">
        <is>
          <t>Santiago de Surco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07947458</t>
        </is>
      </c>
      <c r="D12" t="inlineStr">
        <is>
          <t>ARENAS CORNEJO VDA DE FIGUEROA, HILDA JULIA CLEOFFE</t>
        </is>
      </c>
      <c r="E12">
        <f>DATEDIF("14/06/1935",TODAY(),"Y")&amp;IF(DATEDIF("14/06/1935",TODAY(),"Y")=1," año, "," años, ")&amp;DATEDIF("14/06/1935",TODAY(),"YM")&amp;IF(DATEDIF("14/06/1935",TODAY(),"YM")=1," mes, "," meses, ")&amp;DATEDIF("14/06/1935",TODAY(),"MD")&amp;IF(DATEDIF("14/06/1935",TODAY(),"MD")=1," día"," días")</f>
        <v/>
      </c>
      <c r="F12" t="inlineStr">
        <is>
          <t>15/11/2021 09:15:34</t>
        </is>
      </c>
      <c r="G12" t="inlineStr">
        <is>
          <t>15/11/2021 09:15:34</t>
        </is>
      </c>
      <c r="H12" t="inlineStr">
        <is>
          <t>Pueblo Libre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07633416</t>
        </is>
      </c>
      <c r="D13" t="inlineStr">
        <is>
          <t>TEJADA QUIROZ, PAULA</t>
        </is>
      </c>
      <c r="E13">
        <f>DATEDIF("20/11/1974",TODAY(),"Y")&amp;IF(DATEDIF("20/11/1974",TODAY(),"Y")=1," año, "," años, ")&amp;DATEDIF("20/11/1974",TODAY(),"YM")&amp;IF(DATEDIF("20/11/1974",TODAY(),"YM")=1," mes, "," meses, ")&amp;DATEDIF("20/11/1974",TODAY(),"MD")&amp;IF(DATEDIF("20/11/1974",TODAY(),"MD")=1," día"," días")</f>
        <v/>
      </c>
      <c r="F13" t="inlineStr">
        <is>
          <t>15/11/2021 09:22:36</t>
        </is>
      </c>
      <c r="G13" t="inlineStr">
        <is>
          <t>15/11/2021 09:22:36</t>
        </is>
      </c>
      <c r="H13" t="inlineStr">
        <is>
          <t>Miraflores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07707688</t>
        </is>
      </c>
      <c r="D14" t="inlineStr">
        <is>
          <t>MARANGUNIC PONCE DE LEON VDA DE MAZZINI, KATTY ZOILA</t>
        </is>
      </c>
      <c r="E14">
        <f>DATEDIF("27/06/1932",TODAY(),"Y")&amp;IF(DATEDIF("27/06/1932",TODAY(),"Y")=1," año, "," años, ")&amp;DATEDIF("27/06/1932",TODAY(),"YM")&amp;IF(DATEDIF("27/06/1932",TODAY(),"YM")=1," mes, "," meses, ")&amp;DATEDIF("27/06/1932",TODAY(),"MD")&amp;IF(DATEDIF("27/06/1932",TODAY(),"MD")=1," día"," días")</f>
        <v/>
      </c>
      <c r="F14" t="inlineStr">
        <is>
          <t>15/11/2021 09:32:35</t>
        </is>
      </c>
      <c r="G14" t="inlineStr">
        <is>
          <t>15/11/2021 09:32:35</t>
        </is>
      </c>
      <c r="H14" t="inlineStr">
        <is>
          <t>Santiago de Surco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10205420</t>
        </is>
      </c>
      <c r="D15" t="inlineStr">
        <is>
          <t>LOAYZA FLORES, MARTHA AURORA</t>
        </is>
      </c>
      <c r="E15">
        <f>DATEDIF("02/06/1976",TODAY(),"Y")&amp;IF(DATEDIF("02/06/1976",TODAY(),"Y")=1," año, "," años, ")&amp;DATEDIF("02/06/1976",TODAY(),"YM")&amp;IF(DATEDIF("02/06/1976",TODAY(),"YM")=1," mes, "," meses, ")&amp;DATEDIF("02/06/1976",TODAY(),"MD")&amp;IF(DATEDIF("02/06/1976",TODAY(),"MD")=1," día"," días")</f>
        <v/>
      </c>
      <c r="F15" t="inlineStr">
        <is>
          <t>15/11/2021 09:48:18</t>
        </is>
      </c>
      <c r="G15" t="inlineStr">
        <is>
          <t>15/11/2021 09:48:18</t>
        </is>
      </c>
      <c r="H15" t="inlineStr">
        <is>
          <t>Breña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09716646</t>
        </is>
      </c>
      <c r="D16" t="inlineStr">
        <is>
          <t>SIFUENTES ESPINOZA, GRIMALDA</t>
        </is>
      </c>
      <c r="E16">
        <f>DATEDIF("21/02/1963",TODAY(),"Y")&amp;IF(DATEDIF("21/02/1963",TODAY(),"Y")=1," año, "," años, ")&amp;DATEDIF("21/02/1963",TODAY(),"YM")&amp;IF(DATEDIF("21/02/1963",TODAY(),"YM")=1," mes, "," meses, ")&amp;DATEDIF("21/02/1963",TODAY(),"MD")&amp;IF(DATEDIF("21/02/1963",TODAY(),"MD")=1," día"," días")</f>
        <v/>
      </c>
      <c r="F16" t="inlineStr">
        <is>
          <t>15/11/2021 10:15:56</t>
        </is>
      </c>
      <c r="G16" t="inlineStr">
        <is>
          <t>15/11/2021 10:15:56</t>
        </is>
      </c>
      <c r="H16" t="inlineStr">
        <is>
          <t>Villa María del Triunfo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09766690</t>
        </is>
      </c>
      <c r="D17" t="inlineStr">
        <is>
          <t>VILLEGAS ZAMUDIO, SEGUNDO CAMILO</t>
        </is>
      </c>
      <c r="E17">
        <f>DATEDIF("29/05/1971",TODAY(),"Y")&amp;IF(DATEDIF("29/05/1971",TODAY(),"Y")=1," año, "," años, ")&amp;DATEDIF("29/05/1971",TODAY(),"YM")&amp;IF(DATEDIF("29/05/1971",TODAY(),"YM")=1," mes, "," meses, ")&amp;DATEDIF("29/05/1971",TODAY(),"MD")&amp;IF(DATEDIF("29/05/1971",TODAY(),"MD")=1," día"," días")</f>
        <v/>
      </c>
      <c r="F17" t="inlineStr">
        <is>
          <t>15/11/2021 10:35:37</t>
        </is>
      </c>
      <c r="G17" t="inlineStr">
        <is>
          <t>15/11/2021 10:35:37</t>
        </is>
      </c>
      <c r="H17" t="inlineStr">
        <is>
          <t>El Agustino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25506828</t>
        </is>
      </c>
      <c r="D18" t="inlineStr">
        <is>
          <t>OBREGON PAJUELO VDA DE PACAYA, DELFINA GREGORIA</t>
        </is>
      </c>
      <c r="E18">
        <f>DATEDIF("24/12/1929",TODAY(),"Y")&amp;IF(DATEDIF("24/12/1929",TODAY(),"Y")=1," año, "," años, ")&amp;DATEDIF("24/12/1929",TODAY(),"YM")&amp;IF(DATEDIF("24/12/1929",TODAY(),"YM")=1," mes, "," meses, ")&amp;DATEDIF("24/12/1929",TODAY(),"MD")&amp;IF(DATEDIF("24/12/1929",TODAY(),"MD")=1," día"," días")</f>
        <v/>
      </c>
      <c r="F18" t="inlineStr">
        <is>
          <t>15/11/2021 10:43:36</t>
        </is>
      </c>
      <c r="G18" t="inlineStr">
        <is>
          <t>15/11/2021 10:43:36</t>
        </is>
      </c>
      <c r="H18" t="inlineStr">
        <is>
          <t>Callao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09985191</t>
        </is>
      </c>
      <c r="D19" t="inlineStr">
        <is>
          <t>SILVA CONCHA, LIDIA CRISTINA</t>
        </is>
      </c>
      <c r="E19">
        <f>DATEDIF("28/02/1975",TODAY(),"Y")&amp;IF(DATEDIF("28/02/1975",TODAY(),"Y")=1," año, "," años, ")&amp;DATEDIF("28/02/1975",TODAY(),"YM")&amp;IF(DATEDIF("28/02/1975",TODAY(),"YM")=1," mes, "," meses, ")&amp;DATEDIF("28/02/1975",TODAY(),"MD")&amp;IF(DATEDIF("28/02/1975",TODAY(),"MD")=1," día"," días")</f>
        <v/>
      </c>
      <c r="F19" t="inlineStr">
        <is>
          <t>15/11/2021 10:52:08</t>
        </is>
      </c>
      <c r="G19" t="inlineStr">
        <is>
          <t>15/11/2021 10:52:08</t>
        </is>
      </c>
      <c r="H19" t="inlineStr">
        <is>
          <t>Comas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42217179</t>
        </is>
      </c>
      <c r="D20" t="inlineStr">
        <is>
          <t>SALAS SAAVEDRA, CARMEN EMPERATRIZ</t>
        </is>
      </c>
      <c r="E20">
        <f>DATEDIF("04/02/1984",TODAY(),"Y")&amp;IF(DATEDIF("04/02/1984",TODAY(),"Y")=1," año, "," años, ")&amp;DATEDIF("04/02/1984",TODAY(),"YM")&amp;IF(DATEDIF("04/02/1984",TODAY(),"YM")=1," mes, "," meses, ")&amp;DATEDIF("04/02/1984",TODAY(),"MD")&amp;IF(DATEDIF("04/02/1984",TODAY(),"MD")=1," día"," días")</f>
        <v/>
      </c>
      <c r="F20" t="inlineStr">
        <is>
          <t>15/11/2021 10:55:46</t>
        </is>
      </c>
      <c r="G20" t="inlineStr">
        <is>
          <t>15/11/2021 10:55:46</t>
        </is>
      </c>
      <c r="H20" t="inlineStr">
        <is>
          <t>San Martín de Porres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42311717</t>
        </is>
      </c>
      <c r="D21" t="inlineStr">
        <is>
          <t>MALDONADO VARGAS, ENRRIQUE ELISEO</t>
        </is>
      </c>
      <c r="E21">
        <f>DATEDIF("15/11/1982",TODAY(),"Y")&amp;IF(DATEDIF("15/11/1982",TODAY(),"Y")=1," año, "," años, ")&amp;DATEDIF("15/11/1982",TODAY(),"YM")&amp;IF(DATEDIF("15/11/1982",TODAY(),"YM")=1," mes, "," meses, ")&amp;DATEDIF("15/11/1982",TODAY(),"MD")&amp;IF(DATEDIF("15/11/1982",TODAY(),"MD")=1," día"," días")</f>
        <v/>
      </c>
      <c r="F21" t="inlineStr">
        <is>
          <t>15/11/2021 11:02:44</t>
        </is>
      </c>
      <c r="G21" t="inlineStr">
        <is>
          <t>15/11/2021 11:02:44</t>
        </is>
      </c>
      <c r="H21" t="inlineStr">
        <is>
          <t>San Juan Bautista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47612411</t>
        </is>
      </c>
      <c r="D22" t="inlineStr">
        <is>
          <t>CAMPODONICO FURCH, DEEIMIAN OMAR</t>
        </is>
      </c>
      <c r="E22">
        <f>DATEDIF("07/10/1991",TODAY(),"Y")&amp;IF(DATEDIF("07/10/1991",TODAY(),"Y")=1," año, "," años, ")&amp;DATEDIF("07/10/1991",TODAY(),"YM")&amp;IF(DATEDIF("07/10/1991",TODAY(),"YM")=1," mes, "," meses, ")&amp;DATEDIF("07/10/1991",TODAY(),"MD")&amp;IF(DATEDIF("07/10/1991",TODAY(),"MD")=1," día"," días")</f>
        <v/>
      </c>
      <c r="F22" t="inlineStr">
        <is>
          <t>15/11/2021 11:11:23</t>
        </is>
      </c>
      <c r="G22" t="inlineStr">
        <is>
          <t>15/11/2021 11:11:23</t>
        </is>
      </c>
      <c r="H22" t="inlineStr">
        <is>
          <t>Ate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47612411</t>
        </is>
      </c>
      <c r="D23" t="inlineStr">
        <is>
          <t>CAMPODONICO FURCH, DEEIMIAN OMAR</t>
        </is>
      </c>
      <c r="E23">
        <f>DATEDIF("07/10/1991",TODAY(),"Y")&amp;IF(DATEDIF("07/10/1991",TODAY(),"Y")=1," año, "," años, ")&amp;DATEDIF("07/10/1991",TODAY(),"YM")&amp;IF(DATEDIF("07/10/1991",TODAY(),"YM")=1," mes, "," meses, ")&amp;DATEDIF("07/10/1991",TODAY(),"MD")&amp;IF(DATEDIF("07/10/1991",TODAY(),"MD")=1," día"," días")</f>
        <v/>
      </c>
      <c r="F23" t="inlineStr">
        <is>
          <t>15/11/2021 11:15:23</t>
        </is>
      </c>
      <c r="G23" t="inlineStr">
        <is>
          <t>15/11/2021 11:15:23</t>
        </is>
      </c>
      <c r="H23" t="inlineStr">
        <is>
          <t>Ate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07226815</t>
        </is>
      </c>
      <c r="D24" t="inlineStr">
        <is>
          <t>OLIVARES DEVOTO, TEMISTOCLES</t>
        </is>
      </c>
      <c r="E24">
        <f>DATEDIF("21/12/1940",TODAY(),"Y")&amp;IF(DATEDIF("21/12/1940",TODAY(),"Y")=1," año, "," años, ")&amp;DATEDIF("21/12/1940",TODAY(),"YM")&amp;IF(DATEDIF("21/12/1940",TODAY(),"YM")=1," mes, "," meses, ")&amp;DATEDIF("21/12/1940",TODAY(),"MD")&amp;IF(DATEDIF("21/12/1940",TODAY(),"MD")=1," día"," días")</f>
        <v/>
      </c>
      <c r="F24" t="inlineStr">
        <is>
          <t>15/11/2021 11:17:36</t>
        </is>
      </c>
      <c r="G24" t="inlineStr">
        <is>
          <t>15/11/2021 11:17:36</t>
        </is>
      </c>
      <c r="H24" t="inlineStr">
        <is>
          <t>Jesús María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07941680</t>
        </is>
      </c>
      <c r="D25" t="inlineStr">
        <is>
          <t>PEDROZA GARCIA, RUBEN NECTADIO</t>
        </is>
      </c>
      <c r="E25">
        <f>DATEDIF("21/10/1956",TODAY(),"Y")&amp;IF(DATEDIF("21/10/1956",TODAY(),"Y")=1," año, "," años, ")&amp;DATEDIF("21/10/1956",TODAY(),"YM")&amp;IF(DATEDIF("21/10/1956",TODAY(),"YM")=1," mes, "," meses, ")&amp;DATEDIF("21/10/1956",TODAY(),"MD")&amp;IF(DATEDIF("21/10/1956",TODAY(),"MD")=1," día"," días")</f>
        <v/>
      </c>
      <c r="F25" t="inlineStr">
        <is>
          <t>15/11/2021 11:25:42</t>
        </is>
      </c>
      <c r="G25" t="inlineStr">
        <is>
          <t>15/11/2021 11:25:42</t>
        </is>
      </c>
      <c r="H25" t="inlineStr">
        <is>
          <t>San Juan de Lurigancho</t>
        </is>
      </c>
      <c r="I25" t="inlineStr">
        <is>
          <t>Teleorientación</t>
        </is>
      </c>
      <c r="J25" t="inlineStr">
        <is>
          <t>993 062 758/993 062 758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07941680</t>
        </is>
      </c>
      <c r="D26" t="inlineStr">
        <is>
          <t>PEDROZA GARCIA, RUBEN NECTADIO</t>
        </is>
      </c>
      <c r="E26">
        <f>DATEDIF("21/10/1956",TODAY(),"Y")&amp;IF(DATEDIF("21/10/1956",TODAY(),"Y")=1," año, "," años, ")&amp;DATEDIF("21/10/1956",TODAY(),"YM")&amp;IF(DATEDIF("21/10/1956",TODAY(),"YM")=1," mes, "," meses, ")&amp;DATEDIF("21/10/1956",TODAY(),"MD")&amp;IF(DATEDIF("21/10/1956",TODAY(),"MD")=1," día"," días")</f>
        <v/>
      </c>
      <c r="F26" t="inlineStr">
        <is>
          <t>15/11/2021 11:31:02</t>
        </is>
      </c>
      <c r="G26" t="inlineStr">
        <is>
          <t>15/11/2021 11:31:03</t>
        </is>
      </c>
      <c r="H26" t="inlineStr">
        <is>
          <t>San Juan de Lurigancho</t>
        </is>
      </c>
      <c r="I26" t="inlineStr">
        <is>
          <t>Teleorientación</t>
        </is>
      </c>
      <c r="J26" t="inlineStr">
        <is>
          <t>993 062 758/993 062 758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09372033</t>
        </is>
      </c>
      <c r="D27" t="inlineStr">
        <is>
          <t>PALOMARES VICU?A, MARCO ANTONIO</t>
        </is>
      </c>
      <c r="E27">
        <f>DATEDIF("01/06/1964",TODAY(),"Y")&amp;IF(DATEDIF("01/06/1964",TODAY(),"Y")=1," año, "," años, ")&amp;DATEDIF("01/06/1964",TODAY(),"YM")&amp;IF(DATEDIF("01/06/1964",TODAY(),"YM")=1," mes, "," meses, ")&amp;DATEDIF("01/06/1964",TODAY(),"MD")&amp;IF(DATEDIF("01/06/1964",TODAY(),"MD")=1," día"," días")</f>
        <v/>
      </c>
      <c r="F27" t="inlineStr">
        <is>
          <t>15/11/2021 11:41:16</t>
        </is>
      </c>
      <c r="G27" t="inlineStr">
        <is>
          <t>15/11/2021 11:41:16</t>
        </is>
      </c>
      <c r="H27" t="inlineStr">
        <is>
          <t>Chorrillos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25791420</t>
        </is>
      </c>
      <c r="D28" t="inlineStr">
        <is>
          <t>DE LA BARRA SAN JUAN, REYNA</t>
        </is>
      </c>
      <c r="E28">
        <f>DATEDIF("31/05/1960",TODAY(),"Y")&amp;IF(DATEDIF("31/05/1960",TODAY(),"Y")=1," año, "," años, ")&amp;DATEDIF("31/05/1960",TODAY(),"YM")&amp;IF(DATEDIF("31/05/1960",TODAY(),"YM")=1," mes, "," meses, ")&amp;DATEDIF("31/05/1960",TODAY(),"MD")&amp;IF(DATEDIF("31/05/1960",TODAY(),"MD")=1," día"," días")</f>
        <v/>
      </c>
      <c r="F28" t="inlineStr">
        <is>
          <t>15/11/2021 11:57:44</t>
        </is>
      </c>
      <c r="G28" t="inlineStr">
        <is>
          <t>15/11/2021 11:57:44</t>
        </is>
      </c>
      <c r="H28" t="inlineStr">
        <is>
          <t>Ayacucho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75776054</t>
        </is>
      </c>
      <c r="D29" t="inlineStr">
        <is>
          <t>LIZARBE DEL CASTILLO, ALESSANDRA CAMILA</t>
        </is>
      </c>
      <c r="E29">
        <f>DATEDIF("17/01/2000",TODAY(),"Y")&amp;IF(DATEDIF("17/01/2000",TODAY(),"Y")=1," año, "," años, ")&amp;DATEDIF("17/01/2000",TODAY(),"YM")&amp;IF(DATEDIF("17/01/2000",TODAY(),"YM")=1," mes, "," meses, ")&amp;DATEDIF("17/01/2000",TODAY(),"MD")&amp;IF(DATEDIF("17/01/2000",TODAY(),"MD")=1," día"," días")</f>
        <v/>
      </c>
      <c r="F29" t="inlineStr">
        <is>
          <t>15/11/2021 11:59:51</t>
        </is>
      </c>
      <c r="G29" t="inlineStr">
        <is>
          <t>15/11/2021 11:59:51</t>
        </is>
      </c>
      <c r="H29" t="inlineStr">
        <is>
          <t>Chorrillos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74407697</t>
        </is>
      </c>
      <c r="D30" t="inlineStr">
        <is>
          <t>CALLUPE REYES, FLOR MARIA</t>
        </is>
      </c>
      <c r="E30">
        <f>DATEDIF("19/02/2000",TODAY(),"Y")&amp;IF(DATEDIF("19/02/2000",TODAY(),"Y")=1," año, "," años, ")&amp;DATEDIF("19/02/2000",TODAY(),"YM")&amp;IF(DATEDIF("19/02/2000",TODAY(),"YM")=1," mes, "," meses, ")&amp;DATEDIF("19/02/2000",TODAY(),"MD")&amp;IF(DATEDIF("19/02/2000",TODAY(),"MD")=1," día"," días")</f>
        <v/>
      </c>
      <c r="F30" t="inlineStr">
        <is>
          <t>15/11/2021 12:09:57</t>
        </is>
      </c>
      <c r="G30" t="inlineStr">
        <is>
          <t>15/11/2021 12:09:57</t>
        </is>
      </c>
      <c r="H30" t="inlineStr">
        <is>
          <t>Ate</t>
        </is>
      </c>
      <c r="I30" t="inlineStr">
        <is>
          <t>Teleorientación</t>
        </is>
      </c>
      <c r="J30" t="inlineStr">
        <is>
          <t>933 987 398/980 064 020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74407697</t>
        </is>
      </c>
      <c r="D31" t="inlineStr">
        <is>
          <t>CALLUPE REYES, FLOR MARIA</t>
        </is>
      </c>
      <c r="E31">
        <f>DATEDIF("19/02/2000",TODAY(),"Y")&amp;IF(DATEDIF("19/02/2000",TODAY(),"Y")=1," año, "," años, ")&amp;DATEDIF("19/02/2000",TODAY(),"YM")&amp;IF(DATEDIF("19/02/2000",TODAY(),"YM")=1," mes, "," meses, ")&amp;DATEDIF("19/02/2000",TODAY(),"MD")&amp;IF(DATEDIF("19/02/2000",TODAY(),"MD")=1," día"," días")</f>
        <v/>
      </c>
      <c r="F31" t="inlineStr">
        <is>
          <t>15/11/2021 12:15:10</t>
        </is>
      </c>
      <c r="G31" t="inlineStr">
        <is>
          <t>15/11/2021 12:15:10</t>
        </is>
      </c>
      <c r="H31" t="inlineStr">
        <is>
          <t>Ate</t>
        </is>
      </c>
      <c r="I31" t="inlineStr">
        <is>
          <t>Teleorientación</t>
        </is>
      </c>
      <c r="J31" t="inlineStr">
        <is>
          <t>933 987 398/980 064 020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08816471</t>
        </is>
      </c>
      <c r="D32" t="inlineStr">
        <is>
          <t>VALENZUELA RAMIREZ, TERESA ROSA</t>
        </is>
      </c>
      <c r="E32">
        <f>DATEDIF("24/11/1940",TODAY(),"Y")&amp;IF(DATEDIF("24/11/1940",TODAY(),"Y")=1," año, "," años, ")&amp;DATEDIF("24/11/1940",TODAY(),"YM")&amp;IF(DATEDIF("24/11/1940",TODAY(),"YM")=1," mes, "," meses, ")&amp;DATEDIF("24/11/1940",TODAY(),"MD")&amp;IF(DATEDIF("24/11/1940",TODAY(),"MD")=1," día"," días")</f>
        <v/>
      </c>
      <c r="F32" t="inlineStr">
        <is>
          <t>15/11/2021 12:51:43</t>
        </is>
      </c>
      <c r="G32" t="inlineStr">
        <is>
          <t>15/11/2021 12:51:43</t>
        </is>
      </c>
      <c r="H32" t="inlineStr">
        <is>
          <t>Surquillo</t>
        </is>
      </c>
      <c r="I32" t="inlineStr">
        <is>
          <t>Teleorientación</t>
        </is>
      </c>
      <c r="J32" t="inlineStr">
        <is>
          <t>999 999 999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08230213</t>
        </is>
      </c>
      <c r="D33" t="inlineStr">
        <is>
          <t>SEDANO SEDANO DE ESCOBAR, LUCINDA ROMULA</t>
        </is>
      </c>
      <c r="E33">
        <f>DATEDIF("23/07/1955",TODAY(),"Y")&amp;IF(DATEDIF("23/07/1955",TODAY(),"Y")=1," año, "," años, ")&amp;DATEDIF("23/07/1955",TODAY(),"YM")&amp;IF(DATEDIF("23/07/1955",TODAY(),"YM")=1," mes, "," meses, ")&amp;DATEDIF("23/07/1955",TODAY(),"MD")&amp;IF(DATEDIF("23/07/1955",TODAY(),"MD")=1," día"," días")</f>
        <v/>
      </c>
      <c r="F33" t="inlineStr">
        <is>
          <t>15/11/2021 12:53:28</t>
        </is>
      </c>
      <c r="G33" t="inlineStr">
        <is>
          <t>15/11/2021 12:53:28</t>
        </is>
      </c>
      <c r="H33" t="inlineStr">
        <is>
          <t>Pueblo Libre</t>
        </is>
      </c>
      <c r="I33" t="inlineStr">
        <is>
          <t>Teleorientación</t>
        </is>
      </c>
      <c r="J33" t="inlineStr">
        <is>
          <t>999 325 689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06177169</t>
        </is>
      </c>
      <c r="D34" t="inlineStr">
        <is>
          <t>QUILLAMA HUAMANI DE SARMIENTO, SARAGOZA</t>
        </is>
      </c>
      <c r="E34">
        <f>DATEDIF("01/11/1943",TODAY(),"Y")&amp;IF(DATEDIF("01/11/1943",TODAY(),"Y")=1," año, "," años, ")&amp;DATEDIF("01/11/1943",TODAY(),"YM")&amp;IF(DATEDIF("01/11/1943",TODAY(),"YM")=1," mes, "," meses, ")&amp;DATEDIF("01/11/1943",TODAY(),"MD")&amp;IF(DATEDIF("01/11/1943",TODAY(),"MD")=1," día"," días")</f>
        <v/>
      </c>
      <c r="F34" t="inlineStr">
        <is>
          <t>15/11/2021 12:55:36</t>
        </is>
      </c>
      <c r="G34" t="inlineStr">
        <is>
          <t>15/11/2021 12:55:36</t>
        </is>
      </c>
      <c r="H34" t="inlineStr">
        <is>
          <t>Lima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[repetido] </t>
        </is>
      </c>
    </row>
    <row r="35">
      <c r="A35" t="n">
        <v>31</v>
      </c>
      <c r="B35" t="inlineStr">
        <is>
          <t>DNI</t>
        </is>
      </c>
      <c r="C35" t="inlineStr">
        <is>
          <t>06280628</t>
        </is>
      </c>
      <c r="D35" t="inlineStr">
        <is>
          <t>CENTURION HERRERA, ISMAEL ADOLFO</t>
        </is>
      </c>
      <c r="E35">
        <f>DATEDIF("08/06/1957",TODAY(),"Y")&amp;IF(DATEDIF("08/06/1957",TODAY(),"Y")=1," año, "," años, ")&amp;DATEDIF("08/06/1957",TODAY(),"YM")&amp;IF(DATEDIF("08/06/1957",TODAY(),"YM")=1," mes, "," meses, ")&amp;DATEDIF("08/06/1957",TODAY(),"MD")&amp;IF(DATEDIF("08/06/1957",TODAY(),"MD")=1," día"," días")</f>
        <v/>
      </c>
      <c r="F35" t="inlineStr">
        <is>
          <t>15/11/2021 12:57:40</t>
        </is>
      </c>
      <c r="G35" t="inlineStr">
        <is>
          <t>15/11/2021 12:57:40</t>
        </is>
      </c>
      <c r="H35" t="inlineStr">
        <is>
          <t>Lima</t>
        </is>
      </c>
      <c r="I35" t="inlineStr">
        <is>
          <t>Teleorientación</t>
        </is>
      </c>
      <c r="J35" t="inlineStr">
        <is>
          <t>999 999 999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75014873</t>
        </is>
      </c>
      <c r="D36" t="inlineStr">
        <is>
          <t>GAMARRA ENRIQUEZ, YRALY BRITSNEY</t>
        </is>
      </c>
      <c r="E36">
        <f>DATEDIF("06/06/2003",TODAY(),"Y")&amp;IF(DATEDIF("06/06/2003",TODAY(),"Y")=1," año, "," años, ")&amp;DATEDIF("06/06/2003",TODAY(),"YM")&amp;IF(DATEDIF("06/06/2003",TODAY(),"YM")=1," mes, "," meses, ")&amp;DATEDIF("06/06/2003",TODAY(),"MD")&amp;IF(DATEDIF("06/06/2003",TODAY(),"MD")=1," día"," días")</f>
        <v/>
      </c>
      <c r="F36" t="inlineStr">
        <is>
          <t>15/11/2021 13:02:07</t>
        </is>
      </c>
      <c r="G36" t="inlineStr">
        <is>
          <t>15/11/2021 13:02:07</t>
        </is>
      </c>
      <c r="H36" t="inlineStr">
        <is>
          <t>Los Olivos</t>
        </is>
      </c>
      <c r="I36" t="inlineStr">
        <is>
          <t>Teleorientación</t>
        </is>
      </c>
      <c r="J36" t="inlineStr">
        <is>
          <t>999 999 999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Z76.9 - Personas en contacto con los servicios de salud en circunstancias no especificadas [definitivo] </t>
        </is>
      </c>
    </row>
    <row r="37">
      <c r="A37" t="n">
        <v>33</v>
      </c>
      <c r="B37" t="inlineStr">
        <is>
          <t>DNI</t>
        </is>
      </c>
      <c r="C37" t="inlineStr">
        <is>
          <t>75014873</t>
        </is>
      </c>
      <c r="D37" t="inlineStr">
        <is>
          <t>GAMARRA ENRIQUEZ, YRALY BRITSNEY</t>
        </is>
      </c>
      <c r="E37">
        <f>DATEDIF("06/06/2003",TODAY(),"Y")&amp;IF(DATEDIF("06/06/2003",TODAY(),"Y")=1," año, "," años, ")&amp;DATEDIF("06/06/2003",TODAY(),"YM")&amp;IF(DATEDIF("06/06/2003",TODAY(),"YM")=1," mes, "," meses, ")&amp;DATEDIF("06/06/2003",TODAY(),"MD")&amp;IF(DATEDIF("06/06/2003",TODAY(),"MD")=1," día"," días")</f>
        <v/>
      </c>
      <c r="F37" t="inlineStr">
        <is>
          <t>15/11/2021 13:03:11</t>
        </is>
      </c>
      <c r="G37" t="inlineStr">
        <is>
          <t>15/11/2021 13:03:11</t>
        </is>
      </c>
      <c r="H37" t="inlineStr">
        <is>
          <t>Los Olivos</t>
        </is>
      </c>
      <c r="I37" t="inlineStr">
        <is>
          <t>Teleorientación</t>
        </is>
      </c>
      <c r="J37" t="inlineStr">
        <is>
          <t>999 999 999</t>
        </is>
      </c>
      <c r="K37" t="inlineStr">
        <is>
          <t>Finalizado</t>
        </is>
      </c>
      <c r="L37" t="inlineStr">
        <is>
          <t>Teleatiendo</t>
        </is>
      </c>
      <c r="M37" t="inlineStr">
        <is>
          <t xml:space="preserve"> -  [] </t>
        </is>
      </c>
    </row>
    <row r="38">
      <c r="A38" t="n">
        <v>34</v>
      </c>
      <c r="B38" t="inlineStr">
        <is>
          <t>DNI</t>
        </is>
      </c>
      <c r="C38" t="inlineStr">
        <is>
          <t>25490862</t>
        </is>
      </c>
      <c r="D38" t="inlineStr">
        <is>
          <t>FLORES DE MENDEZ, FLORENCIA</t>
        </is>
      </c>
      <c r="E38">
        <f>DATEDIF("27/02/1933",TODAY(),"Y")&amp;IF(DATEDIF("27/02/1933",TODAY(),"Y")=1," año, "," años, ")&amp;DATEDIF("27/02/1933",TODAY(),"YM")&amp;IF(DATEDIF("27/02/1933",TODAY(),"YM")=1," mes, "," meses, ")&amp;DATEDIF("27/02/1933",TODAY(),"MD")&amp;IF(DATEDIF("27/02/1933",TODAY(),"MD")=1," día"," días")</f>
        <v/>
      </c>
      <c r="F38" t="inlineStr">
        <is>
          <t>15/11/2021 14:06:06</t>
        </is>
      </c>
      <c r="G38" t="inlineStr">
        <is>
          <t>15/11/2021 14:06:06</t>
        </is>
      </c>
      <c r="H38" t="inlineStr">
        <is>
          <t>Callao</t>
        </is>
      </c>
      <c r="I38" t="inlineStr">
        <is>
          <t>Teleorientación</t>
        </is>
      </c>
      <c r="J38" t="inlineStr">
        <is>
          <t>914 906 685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t="n">
        <v>35</v>
      </c>
      <c r="B39" t="inlineStr">
        <is>
          <t>DNI</t>
        </is>
      </c>
      <c r="C39" t="inlineStr">
        <is>
          <t>06608641</t>
        </is>
      </c>
      <c r="D39" t="inlineStr">
        <is>
          <t>BUSTAMANTE TANTALEAN, FRANCISCO JAVIER</t>
        </is>
      </c>
      <c r="E39">
        <f>DATEDIF("06/11/1949",TODAY(),"Y")&amp;IF(DATEDIF("06/11/1949",TODAY(),"Y")=1," año, "," años, ")&amp;DATEDIF("06/11/1949",TODAY(),"YM")&amp;IF(DATEDIF("06/11/1949",TODAY(),"YM")=1," mes, "," meses, ")&amp;DATEDIF("06/11/1949",TODAY(),"MD")&amp;IF(DATEDIF("06/11/1949",TODAY(),"MD")=1," día"," días")</f>
        <v/>
      </c>
      <c r="F39" t="inlineStr">
        <is>
          <t>15/11/2021 14:08:23</t>
        </is>
      </c>
      <c r="G39" t="inlineStr">
        <is>
          <t>15/11/2021 14:08:23</t>
        </is>
      </c>
      <c r="H39" t="inlineStr">
        <is>
          <t>La Molina</t>
        </is>
      </c>
      <c r="I39" t="inlineStr">
        <is>
          <t>Teleorientación</t>
        </is>
      </c>
      <c r="J39" t="inlineStr">
        <is>
          <t>999 999 999</t>
        </is>
      </c>
      <c r="K39" t="inlineStr">
        <is>
          <t>Atendido</t>
        </is>
      </c>
      <c r="L39" t="inlineStr">
        <is>
          <t>Teleatiendo</t>
        </is>
      </c>
      <c r="M39" t="inlineStr">
        <is>
          <t xml:space="preserve">Z76.9 - Personas en contacto con los servicios de salud en circunstancias no especificadas [definitivo] </t>
        </is>
      </c>
    </row>
    <row r="40">
      <c r="A40" t="n">
        <v>36</v>
      </c>
      <c r="B40" t="inlineStr">
        <is>
          <t>DNI</t>
        </is>
      </c>
      <c r="C40" t="inlineStr">
        <is>
          <t>08023191</t>
        </is>
      </c>
      <c r="D40" t="inlineStr">
        <is>
          <t>RODRIGUEZ GONZALES DE LAURA, NERI</t>
        </is>
      </c>
      <c r="E40">
        <f>DATEDIF("11/12/1941",TODAY(),"Y")&amp;IF(DATEDIF("11/12/1941",TODAY(),"Y")=1," año, "," años, ")&amp;DATEDIF("11/12/1941",TODAY(),"YM")&amp;IF(DATEDIF("11/12/1941",TODAY(),"YM")=1," mes, "," meses, ")&amp;DATEDIF("11/12/1941",TODAY(),"MD")&amp;IF(DATEDIF("11/12/1941",TODAY(),"MD")=1," día"," días")</f>
        <v/>
      </c>
      <c r="F40" t="inlineStr">
        <is>
          <t>15/11/2021 14:10:29</t>
        </is>
      </c>
      <c r="G40" t="inlineStr">
        <is>
          <t>15/11/2021 14:10:29</t>
        </is>
      </c>
      <c r="H40" t="inlineStr">
        <is>
          <t>Rímac</t>
        </is>
      </c>
      <c r="I40" t="inlineStr">
        <is>
          <t>Teleorientación</t>
        </is>
      </c>
      <c r="J40" t="inlineStr">
        <is>
          <t>999 999 999</t>
        </is>
      </c>
      <c r="K40" t="inlineStr">
        <is>
          <t>Atendido</t>
        </is>
      </c>
      <c r="L40" t="inlineStr">
        <is>
          <t>Teleatiendo</t>
        </is>
      </c>
      <c r="M40" t="inlineStr">
        <is>
          <t xml:space="preserve">Z76.9 - Personas en contacto con los servicios de salud en circunstancias no especificadas [definitivo] </t>
        </is>
      </c>
    </row>
    <row r="41">
      <c r="A41" t="n">
        <v>37</v>
      </c>
      <c r="B41" t="inlineStr">
        <is>
          <t>DNI</t>
        </is>
      </c>
      <c r="C41" t="inlineStr">
        <is>
          <t>73214428</t>
        </is>
      </c>
      <c r="D41" t="inlineStr">
        <is>
          <t>SANCHEZ TAMAYO, KARLA STTEFANY</t>
        </is>
      </c>
      <c r="E41">
        <f>DATEDIF("26/03/1998",TODAY(),"Y")&amp;IF(DATEDIF("26/03/1998",TODAY(),"Y")=1," año, "," años, ")&amp;DATEDIF("26/03/1998",TODAY(),"YM")&amp;IF(DATEDIF("26/03/1998",TODAY(),"YM")=1," mes, "," meses, ")&amp;DATEDIF("26/03/1998",TODAY(),"MD")&amp;IF(DATEDIF("26/03/1998",TODAY(),"MD")=1," día"," días")</f>
        <v/>
      </c>
      <c r="F41" t="inlineStr">
        <is>
          <t>15/11/2021 14:12:41</t>
        </is>
      </c>
      <c r="G41" t="inlineStr">
        <is>
          <t>15/11/2021 14:12:41</t>
        </is>
      </c>
      <c r="H41" t="inlineStr">
        <is>
          <t>Trujillo</t>
        </is>
      </c>
      <c r="I41" t="inlineStr">
        <is>
          <t>Teleorientación</t>
        </is>
      </c>
      <c r="J41" t="inlineStr">
        <is>
          <t>999 999 999</t>
        </is>
      </c>
      <c r="K41" t="inlineStr">
        <is>
          <t>Atendido</t>
        </is>
      </c>
      <c r="L41" t="inlineStr">
        <is>
          <t>Teleatiendo</t>
        </is>
      </c>
      <c r="M41" t="inlineStr">
        <is>
          <t xml:space="preserve">Z76.9 - Personas en contacto con los servicios de salud en circunstancias no especificadas [definitivo] </t>
        </is>
      </c>
    </row>
    <row r="42">
      <c r="A42" t="n">
        <v>38</v>
      </c>
      <c r="B42" t="inlineStr">
        <is>
          <t>DNI</t>
        </is>
      </c>
      <c r="C42" t="inlineStr">
        <is>
          <t>47678291</t>
        </is>
      </c>
      <c r="D42" t="inlineStr">
        <is>
          <t>VALEGA PACHECO, LUIS ANGEL</t>
        </is>
      </c>
      <c r="E42">
        <f>DATEDIF("05/03/1993",TODAY(),"Y")&amp;IF(DATEDIF("05/03/1993",TODAY(),"Y")=1," año, "," años, ")&amp;DATEDIF("05/03/1993",TODAY(),"YM")&amp;IF(DATEDIF("05/03/1993",TODAY(),"YM")=1," mes, "," meses, ")&amp;DATEDIF("05/03/1993",TODAY(),"MD")&amp;IF(DATEDIF("05/03/1993",TODAY(),"MD")=1," día"," días")</f>
        <v/>
      </c>
      <c r="F42" t="inlineStr">
        <is>
          <t>15/11/2021 14:14:50</t>
        </is>
      </c>
      <c r="G42" t="inlineStr">
        <is>
          <t>15/11/2021 14:14:50</t>
        </is>
      </c>
      <c r="H42" t="inlineStr">
        <is>
          <t>La Molina</t>
        </is>
      </c>
      <c r="I42" t="inlineStr">
        <is>
          <t>Teleorientación</t>
        </is>
      </c>
      <c r="J42" t="inlineStr">
        <is>
          <t>999 999 999</t>
        </is>
      </c>
      <c r="K42" t="inlineStr">
        <is>
          <t>Atendido</t>
        </is>
      </c>
      <c r="L42" t="inlineStr">
        <is>
          <t>Teleatiendo</t>
        </is>
      </c>
      <c r="M42" t="inlineStr">
        <is>
          <t xml:space="preserve">Z76.9 - Personas en contacto con los servicios de salud en circunstancias no especificadas [definitivo] </t>
        </is>
      </c>
    </row>
    <row r="43">
      <c r="A43" t="n">
        <v>39</v>
      </c>
      <c r="B43" t="inlineStr">
        <is>
          <t>DNI</t>
        </is>
      </c>
      <c r="C43" t="inlineStr">
        <is>
          <t>45044739</t>
        </is>
      </c>
      <c r="D43" t="inlineStr">
        <is>
          <t>VELASQUEZ QUISPE, LUCILA</t>
        </is>
      </c>
      <c r="E43">
        <f>DATEDIF("16/05/1987",TODAY(),"Y")&amp;IF(DATEDIF("16/05/1987",TODAY(),"Y")=1," año, "," años, ")&amp;DATEDIF("16/05/1987",TODAY(),"YM")&amp;IF(DATEDIF("16/05/1987",TODAY(),"YM")=1," mes, "," meses, ")&amp;DATEDIF("16/05/1987",TODAY(),"MD")&amp;IF(DATEDIF("16/05/1987",TODAY(),"MD")=1," día"," días")</f>
        <v/>
      </c>
      <c r="F43" t="inlineStr">
        <is>
          <t>15/11/2021 14:16:51</t>
        </is>
      </c>
      <c r="G43" t="inlineStr">
        <is>
          <t>15/11/2021 14:16:51</t>
        </is>
      </c>
      <c r="H43" t="inlineStr">
        <is>
          <t>El Agustino</t>
        </is>
      </c>
      <c r="I43" t="inlineStr">
        <is>
          <t>Teleorientación</t>
        </is>
      </c>
      <c r="J43" t="inlineStr">
        <is>
          <t>999 999 999</t>
        </is>
      </c>
      <c r="K43" t="inlineStr">
        <is>
          <t>Atendido</t>
        </is>
      </c>
      <c r="L43" t="inlineStr">
        <is>
          <t>Teleatiendo</t>
        </is>
      </c>
      <c r="M43" t="inlineStr">
        <is>
          <t xml:space="preserve">Z76.9 - Personas en contacto con los servicios de salud en circunstancias no especificadas [definitivo] </t>
        </is>
      </c>
    </row>
    <row r="44">
      <c r="A44" t="n">
        <v>40</v>
      </c>
      <c r="B44" t="inlineStr">
        <is>
          <t>DNI</t>
        </is>
      </c>
      <c r="C44" t="inlineStr">
        <is>
          <t>41406241</t>
        </is>
      </c>
      <c r="D44" t="inlineStr">
        <is>
          <t>SANTILLAN PORTUGAL, CARLOS ALBERTO</t>
        </is>
      </c>
      <c r="E44">
        <f>DATEDIF("05/08/1982",TODAY(),"Y")&amp;IF(DATEDIF("05/08/1982",TODAY(),"Y")=1," año, "," años, ")&amp;DATEDIF("05/08/1982",TODAY(),"YM")&amp;IF(DATEDIF("05/08/1982",TODAY(),"YM")=1," mes, "," meses, ")&amp;DATEDIF("05/08/1982",TODAY(),"MD")&amp;IF(DATEDIF("05/08/1982",TODAY(),"MD")=1," día"," días")</f>
        <v/>
      </c>
      <c r="F44" t="inlineStr">
        <is>
          <t>15/11/2021 14:18:47</t>
        </is>
      </c>
      <c r="G44" t="inlineStr">
        <is>
          <t>15/11/2021 14:18:47</t>
        </is>
      </c>
      <c r="H44" t="inlineStr">
        <is>
          <t>San Andrés</t>
        </is>
      </c>
      <c r="I44" t="inlineStr">
        <is>
          <t>Teleorientación</t>
        </is>
      </c>
      <c r="J44" t="inlineStr">
        <is>
          <t>988 203 882</t>
        </is>
      </c>
      <c r="K44" t="inlineStr">
        <is>
          <t>Atendido</t>
        </is>
      </c>
      <c r="L44" t="inlineStr">
        <is>
          <t>Teleatiendo</t>
        </is>
      </c>
      <c r="M44" t="inlineStr">
        <is>
          <t xml:space="preserve">Z76.9 - Personas en contacto con los servicios de salud en circunstancias no especificadas [definitivo] </t>
        </is>
      </c>
    </row>
    <row r="45">
      <c r="A45" t="n">
        <v>41</v>
      </c>
      <c r="B45" t="inlineStr">
        <is>
          <t>DNI</t>
        </is>
      </c>
      <c r="C45" t="inlineStr">
        <is>
          <t>22275429</t>
        </is>
      </c>
      <c r="D45" t="inlineStr">
        <is>
          <t>CAVERO YARASCA, CARMEN ROCIO</t>
        </is>
      </c>
      <c r="E45">
        <f>DATEDIF("27/12/1971",TODAY(),"Y")&amp;IF(DATEDIF("27/12/1971",TODAY(),"Y")=1," año, "," años, ")&amp;DATEDIF("27/12/1971",TODAY(),"YM")&amp;IF(DATEDIF("27/12/1971",TODAY(),"YM")=1," mes, "," meses, ")&amp;DATEDIF("27/12/1971",TODAY(),"MD")&amp;IF(DATEDIF("27/12/1971",TODAY(),"MD")=1," día"," días")</f>
        <v/>
      </c>
      <c r="F45" t="inlineStr">
        <is>
          <t>15/11/2021 14:20:44</t>
        </is>
      </c>
      <c r="G45" t="inlineStr">
        <is>
          <t>15/11/2021 14:20:44</t>
        </is>
      </c>
      <c r="H45" t="inlineStr">
        <is>
          <t>San Andrés</t>
        </is>
      </c>
      <c r="I45" t="inlineStr">
        <is>
          <t>Teleorientación</t>
        </is>
      </c>
      <c r="J45" t="inlineStr">
        <is>
          <t>999 999 999</t>
        </is>
      </c>
      <c r="K45" t="inlineStr">
        <is>
          <t>Atendido</t>
        </is>
      </c>
      <c r="L45" t="inlineStr">
        <is>
          <t>Teleatiendo</t>
        </is>
      </c>
      <c r="M45" t="inlineStr">
        <is>
          <t xml:space="preserve">Z76.9 - Personas en contacto con los servicios de salud en circunstancias no especificadas [definitivo] </t>
        </is>
      </c>
    </row>
    <row r="46">
      <c r="A46" s="4" t="inlineStr">
        <is>
          <t>DATOS CONFIDENCIALES</t>
        </is>
      </c>
    </row>
  </sheetData>
  <mergeCells count="4">
    <mergeCell ref="A1:M1"/>
    <mergeCell ref="A2:M2"/>
    <mergeCell ref="A3:M3"/>
    <mergeCell ref="A46:M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2021-11-15T18:16:12Z</dcterms:created>
  <dcterms:modified xsi:type="dcterms:W3CDTF">2021-11-15T18:16:12Z</dcterms:modified>
</cp:coreProperties>
</file>