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60" customWidth="1" min="13" max="13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17/11/2021 20:06</t>
        </is>
      </c>
    </row>
    <row r="3">
      <c r="A3" s="2" t="inlineStr">
        <is>
          <t>FECHA INICIO: 17/11/2021 FECHA FINAL: 17/11/2021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PLATAFORMA DE ATENCIÓN</t>
        </is>
      </c>
      <c r="M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43324787</t>
        </is>
      </c>
      <c r="D5" t="inlineStr">
        <is>
          <t>ZAMBRANO MUÑANTE, FRANCISCO HEBER</t>
        </is>
      </c>
      <c r="E5">
        <f>DATEDIF("04/06/1959",TODAY(),"Y")&amp;IF(DATEDIF("04/06/1959",TODAY(),"Y")=1," año, "," años, ")&amp;DATEDIF("04/06/1959",TODAY(),"YM")&amp;IF(DATEDIF("04/06/1959",TODAY(),"YM")=1," mes, "," meses, ")&amp;DATEDIF("04/06/1959",TODAY(),"MD")&amp;IF(DATEDIF("04/06/1959",TODAY(),"MD")=1," día"," días")</f>
        <v/>
      </c>
      <c r="F5" t="inlineStr">
        <is>
          <t>17/11/2021 08:18:49</t>
        </is>
      </c>
      <c r="G5" t="inlineStr">
        <is>
          <t>17/11/2021 08:18:49</t>
        </is>
      </c>
      <c r="H5" t="inlineStr">
        <is>
          <t>Lima</t>
        </is>
      </c>
      <c r="I5" t="inlineStr">
        <is>
          <t>Teleorientación</t>
        </is>
      </c>
      <c r="J5" t="inlineStr">
        <is>
          <t>999 999 999</t>
        </is>
      </c>
      <c r="K5" t="inlineStr">
        <is>
          <t>Atendido</t>
        </is>
      </c>
      <c r="L5" t="inlineStr">
        <is>
          <t>Teleatiendo</t>
        </is>
      </c>
      <c r="M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09651907</t>
        </is>
      </c>
      <c r="D6" t="inlineStr">
        <is>
          <t>DENERI SAENZ, NEDY YGINIA</t>
        </is>
      </c>
      <c r="E6">
        <f>DATEDIF("20/04/1971",TODAY(),"Y")&amp;IF(DATEDIF("20/04/1971",TODAY(),"Y")=1," año, "," años, ")&amp;DATEDIF("20/04/1971",TODAY(),"YM")&amp;IF(DATEDIF("20/04/1971",TODAY(),"YM")=1," mes, "," meses, ")&amp;DATEDIF("20/04/1971",TODAY(),"MD")&amp;IF(DATEDIF("20/04/1971",TODAY(),"MD")=1," día"," días")</f>
        <v/>
      </c>
      <c r="F6" t="inlineStr">
        <is>
          <t>17/11/2021 08:39:41</t>
        </is>
      </c>
      <c r="G6" t="inlineStr">
        <is>
          <t>17/11/2021 08:39:41</t>
        </is>
      </c>
      <c r="H6" t="inlineStr">
        <is>
          <t>San Borja</t>
        </is>
      </c>
      <c r="I6" t="inlineStr">
        <is>
          <t>Teleorientación</t>
        </is>
      </c>
      <c r="J6" t="inlineStr">
        <is>
          <t>999 999 999</t>
        </is>
      </c>
      <c r="K6" t="inlineStr">
        <is>
          <t>Atendido</t>
        </is>
      </c>
      <c r="L6" t="inlineStr">
        <is>
          <t>Teleatiendo</t>
        </is>
      </c>
      <c r="M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06657380</t>
        </is>
      </c>
      <c r="D7" t="inlineStr">
        <is>
          <t>GILES BARDALES, MIGUEL ANGEL</t>
        </is>
      </c>
      <c r="E7">
        <f>DATEDIF("29/11/1952",TODAY(),"Y")&amp;IF(DATEDIF("29/11/1952",TODAY(),"Y")=1," año, "," años, ")&amp;DATEDIF("29/11/1952",TODAY(),"YM")&amp;IF(DATEDIF("29/11/1952",TODAY(),"YM")=1," mes, "," meses, ")&amp;DATEDIF("29/11/1952",TODAY(),"MD")&amp;IF(DATEDIF("29/11/1952",TODAY(),"MD")=1," día"," días")</f>
        <v/>
      </c>
      <c r="F7" t="inlineStr">
        <is>
          <t>17/11/2021 08:55:28</t>
        </is>
      </c>
      <c r="G7" t="inlineStr">
        <is>
          <t>17/11/2021 08:55:28</t>
        </is>
      </c>
      <c r="H7" t="inlineStr">
        <is>
          <t>Barranco</t>
        </is>
      </c>
      <c r="I7" t="inlineStr">
        <is>
          <t>Teleorientación</t>
        </is>
      </c>
      <c r="J7" t="inlineStr">
        <is>
          <t>999 999 999</t>
        </is>
      </c>
      <c r="K7" t="inlineStr">
        <is>
          <t>Atendido</t>
        </is>
      </c>
      <c r="L7" t="inlineStr">
        <is>
          <t>Teleatiendo</t>
        </is>
      </c>
      <c r="M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61730777</t>
        </is>
      </c>
      <c r="D8" t="inlineStr">
        <is>
          <t>CHAHUA CHAVEZ, YESENIA DAYANA</t>
        </is>
      </c>
      <c r="E8">
        <f>DATEDIF("20/10/2001",TODAY(),"Y")&amp;IF(DATEDIF("20/10/2001",TODAY(),"Y")=1," año, "," años, ")&amp;DATEDIF("20/10/2001",TODAY(),"YM")&amp;IF(DATEDIF("20/10/2001",TODAY(),"YM")=1," mes, "," meses, ")&amp;DATEDIF("20/10/2001",TODAY(),"MD")&amp;IF(DATEDIF("20/10/2001",TODAY(),"MD")=1," día"," días")</f>
        <v/>
      </c>
      <c r="F8" t="inlineStr">
        <is>
          <t>17/11/2021 09:11:52</t>
        </is>
      </c>
      <c r="G8" t="inlineStr">
        <is>
          <t>17/11/2021 09:11:52</t>
        </is>
      </c>
      <c r="H8" t="inlineStr">
        <is>
          <t>Sachaca</t>
        </is>
      </c>
      <c r="I8" t="inlineStr">
        <is>
          <t>Teleorientación</t>
        </is>
      </c>
      <c r="J8" t="inlineStr">
        <is>
          <t>999 999 999</t>
        </is>
      </c>
      <c r="K8" t="inlineStr">
        <is>
          <t>Atendido</t>
        </is>
      </c>
      <c r="L8" t="inlineStr">
        <is>
          <t>Teleatiendo</t>
        </is>
      </c>
      <c r="M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06093367</t>
        </is>
      </c>
      <c r="D9" t="inlineStr">
        <is>
          <t>ROSALES LEON, BERNARDINO ALEJANDRO</t>
        </is>
      </c>
      <c r="E9">
        <f>DATEDIF("20/05/1948",TODAY(),"Y")&amp;IF(DATEDIF("20/05/1948",TODAY(),"Y")=1," año, "," años, ")&amp;DATEDIF("20/05/1948",TODAY(),"YM")&amp;IF(DATEDIF("20/05/1948",TODAY(),"YM")=1," mes, "," meses, ")&amp;DATEDIF("20/05/1948",TODAY(),"MD")&amp;IF(DATEDIF("20/05/1948",TODAY(),"MD")=1," día"," días")</f>
        <v/>
      </c>
      <c r="F9" t="inlineStr">
        <is>
          <t>17/11/2021 09:28:52</t>
        </is>
      </c>
      <c r="G9" t="inlineStr">
        <is>
          <t>17/11/2021 09:28:52</t>
        </is>
      </c>
      <c r="H9" t="inlineStr">
        <is>
          <t>Lima</t>
        </is>
      </c>
      <c r="I9" t="inlineStr">
        <is>
          <t>Teleorientación</t>
        </is>
      </c>
      <c r="J9" t="inlineStr">
        <is>
          <t>999 999 999</t>
        </is>
      </c>
      <c r="K9" t="inlineStr">
        <is>
          <t>Atendido</t>
        </is>
      </c>
      <c r="L9" t="inlineStr">
        <is>
          <t>Teleatiendo</t>
        </is>
      </c>
      <c r="M9" t="inlineStr">
        <is>
          <t xml:space="preserve">Z76.9 - Personas en contacto con los servicios de salud en circunstancias no especificadas [definitivo] </t>
        </is>
      </c>
    </row>
    <row r="10">
      <c r="A10" t="n">
        <v>6</v>
      </c>
      <c r="B10" t="inlineStr">
        <is>
          <t>DNI</t>
        </is>
      </c>
      <c r="C10" t="inlineStr">
        <is>
          <t>06093368</t>
        </is>
      </c>
      <c r="D10" t="inlineStr">
        <is>
          <t>HERNANDEZ NAVARRETE, DELMIRA INOCENTA</t>
        </is>
      </c>
      <c r="E10">
        <f>DATEDIF("28/12/1945",TODAY(),"Y")&amp;IF(DATEDIF("28/12/1945",TODAY(),"Y")=1," año, "," años, ")&amp;DATEDIF("28/12/1945",TODAY(),"YM")&amp;IF(DATEDIF("28/12/1945",TODAY(),"YM")=1," mes, "," meses, ")&amp;DATEDIF("28/12/1945",TODAY(),"MD")&amp;IF(DATEDIF("28/12/1945",TODAY(),"MD")=1," día"," días")</f>
        <v/>
      </c>
      <c r="F10" t="inlineStr">
        <is>
          <t>17/11/2021 09:31:42</t>
        </is>
      </c>
      <c r="G10" t="inlineStr">
        <is>
          <t>17/11/2021 09:31:42</t>
        </is>
      </c>
      <c r="H10" t="inlineStr">
        <is>
          <t>Lima</t>
        </is>
      </c>
      <c r="I10" t="inlineStr">
        <is>
          <t>Teleorientación</t>
        </is>
      </c>
      <c r="J10" t="inlineStr">
        <is>
          <t>999 999 999</t>
        </is>
      </c>
      <c r="K10" t="inlineStr">
        <is>
          <t>Atendido</t>
        </is>
      </c>
      <c r="L10" t="inlineStr">
        <is>
          <t>Teleatiendo</t>
        </is>
      </c>
      <c r="M10" t="inlineStr">
        <is>
          <t xml:space="preserve">Z76.9 - Personas en contacto con los servicios de salud en circunstancias no especificadas [definitivo] </t>
        </is>
      </c>
    </row>
    <row r="11">
      <c r="A11" t="n">
        <v>7</v>
      </c>
      <c r="B11" t="inlineStr">
        <is>
          <t>DNI</t>
        </is>
      </c>
      <c r="C11" t="inlineStr">
        <is>
          <t>40778894</t>
        </is>
      </c>
      <c r="D11" t="inlineStr">
        <is>
          <t>ANDRADE SANCHEZ, DEBORAH PAOLA</t>
        </is>
      </c>
      <c r="E11">
        <f>DATEDIF("07/08/1980",TODAY(),"Y")&amp;IF(DATEDIF("07/08/1980",TODAY(),"Y")=1," año, "," años, ")&amp;DATEDIF("07/08/1980",TODAY(),"YM")&amp;IF(DATEDIF("07/08/1980",TODAY(),"YM")=1," mes, "," meses, ")&amp;DATEDIF("07/08/1980",TODAY(),"MD")&amp;IF(DATEDIF("07/08/1980",TODAY(),"MD")=1," día"," días")</f>
        <v/>
      </c>
      <c r="F11" t="inlineStr">
        <is>
          <t>17/11/2021 09:39:38</t>
        </is>
      </c>
      <c r="G11" t="inlineStr">
        <is>
          <t>17/11/2021 09:39:38</t>
        </is>
      </c>
      <c r="H11" t="inlineStr">
        <is>
          <t>La Molina</t>
        </is>
      </c>
      <c r="I11" t="inlineStr">
        <is>
          <t>Teleorientación</t>
        </is>
      </c>
      <c r="J11" t="inlineStr">
        <is>
          <t>999 999 999</t>
        </is>
      </c>
      <c r="K11" t="inlineStr">
        <is>
          <t>Atendido</t>
        </is>
      </c>
      <c r="L11" t="inlineStr">
        <is>
          <t>Teleatiendo</t>
        </is>
      </c>
      <c r="M11" t="inlineStr">
        <is>
          <t xml:space="preserve">Z76.9 - Personas en contacto con los servicios de salud en circunstancias no especificadas [definitivo] </t>
        </is>
      </c>
    </row>
    <row r="12">
      <c r="A12" t="n">
        <v>8</v>
      </c>
      <c r="B12" t="inlineStr">
        <is>
          <t>DNI</t>
        </is>
      </c>
      <c r="C12" t="inlineStr">
        <is>
          <t>71751374</t>
        </is>
      </c>
      <c r="D12" t="inlineStr">
        <is>
          <t>ALVAREZ QUISPE, LISHIEL</t>
        </is>
      </c>
      <c r="E12">
        <f>DATEDIF("22/04/1999",TODAY(),"Y")&amp;IF(DATEDIF("22/04/1999",TODAY(),"Y")=1," año, "," años, ")&amp;DATEDIF("22/04/1999",TODAY(),"YM")&amp;IF(DATEDIF("22/04/1999",TODAY(),"YM")=1," mes, "," meses, ")&amp;DATEDIF("22/04/1999",TODAY(),"MD")&amp;IF(DATEDIF("22/04/1999",TODAY(),"MD")=1," día"," días")</f>
        <v/>
      </c>
      <c r="F12" t="inlineStr">
        <is>
          <t>17/11/2021 10:01:29</t>
        </is>
      </c>
      <c r="G12" t="inlineStr">
        <is>
          <t>17/11/2021 10:01:29</t>
        </is>
      </c>
      <c r="H12" t="inlineStr">
        <is>
          <t>Santiago</t>
        </is>
      </c>
      <c r="I12" t="inlineStr">
        <is>
          <t>Teleorientación</t>
        </is>
      </c>
      <c r="J12" t="inlineStr">
        <is>
          <t>999 999 999</t>
        </is>
      </c>
      <c r="K12" t="inlineStr">
        <is>
          <t>Atendido</t>
        </is>
      </c>
      <c r="L12" t="inlineStr">
        <is>
          <t>Teleatiendo</t>
        </is>
      </c>
      <c r="M12" t="inlineStr">
        <is>
          <t xml:space="preserve">Z76.9 - Personas en contacto con los servicios de salud en circunstancias no especificadas [definitivo] </t>
        </is>
      </c>
    </row>
    <row r="13">
      <c r="A13" t="n">
        <v>9</v>
      </c>
      <c r="B13" t="inlineStr">
        <is>
          <t>DNI</t>
        </is>
      </c>
      <c r="C13" t="inlineStr">
        <is>
          <t>09145401</t>
        </is>
      </c>
      <c r="D13" t="inlineStr">
        <is>
          <t>VASCONES UGARRIZA, CARLOS A.</t>
        </is>
      </c>
      <c r="E13">
        <f>DATEDIF("16/06/1946",TODAY(),"Y")&amp;IF(DATEDIF("16/06/1946",TODAY(),"Y")=1," año, "," años, ")&amp;DATEDIF("16/06/1946",TODAY(),"YM")&amp;IF(DATEDIF("16/06/1946",TODAY(),"YM")=1," mes, "," meses, ")&amp;DATEDIF("16/06/1946",TODAY(),"MD")&amp;IF(DATEDIF("16/06/1946",TODAY(),"MD")=1," día"," días")</f>
        <v/>
      </c>
      <c r="F13" t="inlineStr">
        <is>
          <t>17/11/2021 10:11:28</t>
        </is>
      </c>
      <c r="G13" t="inlineStr">
        <is>
          <t>17/11/2021 10:11:28</t>
        </is>
      </c>
      <c r="H13" t="inlineStr">
        <is>
          <t>Santiago de Surco</t>
        </is>
      </c>
      <c r="I13" t="inlineStr">
        <is>
          <t>Teleorientación</t>
        </is>
      </c>
      <c r="J13" t="inlineStr">
        <is>
          <t>998 778 684</t>
        </is>
      </c>
      <c r="K13" t="inlineStr">
        <is>
          <t>Atendido</t>
        </is>
      </c>
      <c r="L13" t="inlineStr">
        <is>
          <t>Teleatiendo</t>
        </is>
      </c>
      <c r="M13" t="inlineStr">
        <is>
          <t xml:space="preserve">Z76.9 - Personas en contacto con los servicios de salud en circunstancias no especificadas [definitivo] </t>
        </is>
      </c>
    </row>
    <row r="14">
      <c r="A14" t="n">
        <v>10</v>
      </c>
      <c r="B14" t="inlineStr">
        <is>
          <t>DNI</t>
        </is>
      </c>
      <c r="C14" t="inlineStr">
        <is>
          <t>06724972</t>
        </is>
      </c>
      <c r="D14" t="inlineStr">
        <is>
          <t>DIAZ RUIZ CONEJO DE RODRIGUEZ, BENITA CELINDA</t>
        </is>
      </c>
      <c r="E14">
        <f>DATEDIF("21/03/1939",TODAY(),"Y")&amp;IF(DATEDIF("21/03/1939",TODAY(),"Y")=1," año, "," años, ")&amp;DATEDIF("21/03/1939",TODAY(),"YM")&amp;IF(DATEDIF("21/03/1939",TODAY(),"YM")=1," mes, "," meses, ")&amp;DATEDIF("21/03/1939",TODAY(),"MD")&amp;IF(DATEDIF("21/03/1939",TODAY(),"MD")=1," día"," días")</f>
        <v/>
      </c>
      <c r="F14" t="inlineStr">
        <is>
          <t>17/11/2021 10:24:33</t>
        </is>
      </c>
      <c r="G14" t="inlineStr">
        <is>
          <t>17/11/2021 10:24:33</t>
        </is>
      </c>
      <c r="H14" t="inlineStr">
        <is>
          <t>Breña</t>
        </is>
      </c>
      <c r="I14" t="inlineStr">
        <is>
          <t>Teleorientación</t>
        </is>
      </c>
      <c r="J14" t="inlineStr">
        <is>
          <t>999 999 999</t>
        </is>
      </c>
      <c r="K14" t="inlineStr">
        <is>
          <t>Atendido</t>
        </is>
      </c>
      <c r="L14" t="inlineStr">
        <is>
          <t>Teleatiendo</t>
        </is>
      </c>
      <c r="M14" t="inlineStr">
        <is>
          <t xml:space="preserve">Z76.9 - Personas en contacto con los servicios de salud en circunstancias no especificadas [definitivo] </t>
        </is>
      </c>
    </row>
    <row r="15">
      <c r="A15" t="n">
        <v>11</v>
      </c>
      <c r="B15" t="inlineStr">
        <is>
          <t>DNI</t>
        </is>
      </c>
      <c r="C15" t="inlineStr">
        <is>
          <t>09518408</t>
        </is>
      </c>
      <c r="D15" t="inlineStr">
        <is>
          <t>CABRA CARDENAS, OFELIA TEODORA</t>
        </is>
      </c>
      <c r="E15">
        <f>DATEDIF("19/04/1970",TODAY(),"Y")&amp;IF(DATEDIF("19/04/1970",TODAY(),"Y")=1," año, "," años, ")&amp;DATEDIF("19/04/1970",TODAY(),"YM")&amp;IF(DATEDIF("19/04/1970",TODAY(),"YM")=1," mes, "," meses, ")&amp;DATEDIF("19/04/1970",TODAY(),"MD")&amp;IF(DATEDIF("19/04/1970",TODAY(),"MD")=1," día"," días")</f>
        <v/>
      </c>
      <c r="F15" t="inlineStr">
        <is>
          <t>17/11/2021 10:45:16</t>
        </is>
      </c>
      <c r="G15" t="inlineStr">
        <is>
          <t>17/11/2021 10:45:16</t>
        </is>
      </c>
      <c r="H15" t="inlineStr">
        <is>
          <t>Independencia</t>
        </is>
      </c>
      <c r="I15" t="inlineStr">
        <is>
          <t>Teleorientación</t>
        </is>
      </c>
      <c r="J15" t="inlineStr">
        <is>
          <t>999 999 999</t>
        </is>
      </c>
      <c r="K15" t="inlineStr">
        <is>
          <t>Atendido</t>
        </is>
      </c>
      <c r="L15" t="inlineStr">
        <is>
          <t>Teleatiendo</t>
        </is>
      </c>
      <c r="M15" t="inlineStr">
        <is>
          <t xml:space="preserve">Z76.9 - Personas en contacto con los servicios de salud en circunstancias no especificadas [definitivo] </t>
        </is>
      </c>
    </row>
    <row r="16">
      <c r="A16" t="n">
        <v>12</v>
      </c>
      <c r="B16" t="inlineStr">
        <is>
          <t>DNI</t>
        </is>
      </c>
      <c r="C16" t="inlineStr">
        <is>
          <t>76955435</t>
        </is>
      </c>
      <c r="D16" t="inlineStr">
        <is>
          <t>PINEDA ESPICHAN, CESAR DAVID</t>
        </is>
      </c>
      <c r="E16">
        <f>DATEDIF("13/04/1997",TODAY(),"Y")&amp;IF(DATEDIF("13/04/1997",TODAY(),"Y")=1," año, "," años, ")&amp;DATEDIF("13/04/1997",TODAY(),"YM")&amp;IF(DATEDIF("13/04/1997",TODAY(),"YM")=1," mes, "," meses, ")&amp;DATEDIF("13/04/1997",TODAY(),"MD")&amp;IF(DATEDIF("13/04/1997",TODAY(),"MD")=1," día"," días")</f>
        <v/>
      </c>
      <c r="F16" t="inlineStr">
        <is>
          <t>17/11/2021 10:59:58</t>
        </is>
      </c>
      <c r="G16" t="inlineStr">
        <is>
          <t>17/11/2021 10:59:58</t>
        </is>
      </c>
      <c r="H16" t="inlineStr">
        <is>
          <t>Ica</t>
        </is>
      </c>
      <c r="I16" t="inlineStr">
        <is>
          <t>Teleorientación</t>
        </is>
      </c>
      <c r="J16" t="inlineStr">
        <is>
          <t>999 999 999</t>
        </is>
      </c>
      <c r="K16" t="inlineStr">
        <is>
          <t>Atendido</t>
        </is>
      </c>
      <c r="L16" t="inlineStr">
        <is>
          <t>Teleatiendo</t>
        </is>
      </c>
      <c r="M16" t="inlineStr">
        <is>
          <t xml:space="preserve">Z76.9 - Personas en contacto con los servicios de salud en circunstancias no especificadas [definitivo] </t>
        </is>
      </c>
    </row>
    <row r="17">
      <c r="A17" t="n">
        <v>13</v>
      </c>
      <c r="B17" t="inlineStr">
        <is>
          <t>DNI</t>
        </is>
      </c>
      <c r="C17" t="inlineStr">
        <is>
          <t>10494887</t>
        </is>
      </c>
      <c r="D17" t="inlineStr">
        <is>
          <t>MORA MOGOLLON, FLORA</t>
        </is>
      </c>
      <c r="E17">
        <f>DATEDIF("22/09/1939",TODAY(),"Y")&amp;IF(DATEDIF("22/09/1939",TODAY(),"Y")=1," año, "," años, ")&amp;DATEDIF("22/09/1939",TODAY(),"YM")&amp;IF(DATEDIF("22/09/1939",TODAY(),"YM")=1," mes, "," meses, ")&amp;DATEDIF("22/09/1939",TODAY(),"MD")&amp;IF(DATEDIF("22/09/1939",TODAY(),"MD")=1," día"," días")</f>
        <v/>
      </c>
      <c r="F17" t="inlineStr">
        <is>
          <t>17/11/2021 11:02:20</t>
        </is>
      </c>
      <c r="G17" t="inlineStr">
        <is>
          <t>17/11/2021 11:02:20</t>
        </is>
      </c>
      <c r="H17" t="inlineStr">
        <is>
          <t>La Molina</t>
        </is>
      </c>
      <c r="I17" t="inlineStr">
        <is>
          <t>Teleorientación</t>
        </is>
      </c>
      <c r="J17" t="inlineStr">
        <is>
          <t>999 999 999</t>
        </is>
      </c>
      <c r="K17" t="inlineStr">
        <is>
          <t>Atendido</t>
        </is>
      </c>
      <c r="L17" t="inlineStr">
        <is>
          <t>Teleatiendo</t>
        </is>
      </c>
      <c r="M17" t="inlineStr">
        <is>
          <t xml:space="preserve">Z76.9 - Personas en contacto con los servicios de salud en circunstancias no especificadas [definitivo] </t>
        </is>
      </c>
    </row>
    <row r="18">
      <c r="A18" t="n">
        <v>14</v>
      </c>
      <c r="B18" t="inlineStr">
        <is>
          <t>DNI</t>
        </is>
      </c>
      <c r="C18" t="inlineStr">
        <is>
          <t>10353584</t>
        </is>
      </c>
      <c r="D18" t="inlineStr">
        <is>
          <t>PEREZ VILCA, WILLYNTON</t>
        </is>
      </c>
      <c r="E18">
        <f>DATEDIF("09/03/1976",TODAY(),"Y")&amp;IF(DATEDIF("09/03/1976",TODAY(),"Y")=1," año, "," años, ")&amp;DATEDIF("09/03/1976",TODAY(),"YM")&amp;IF(DATEDIF("09/03/1976",TODAY(),"YM")=1," mes, "," meses, ")&amp;DATEDIF("09/03/1976",TODAY(),"MD")&amp;IF(DATEDIF("09/03/1976",TODAY(),"MD")=1," día"," días")</f>
        <v/>
      </c>
      <c r="F18" t="inlineStr">
        <is>
          <t>17/11/2021 11:12:29</t>
        </is>
      </c>
      <c r="G18" t="inlineStr">
        <is>
          <t>17/11/2021 11:12:29</t>
        </is>
      </c>
      <c r="H18" t="inlineStr">
        <is>
          <t>San Juan de Lurigancho</t>
        </is>
      </c>
      <c r="I18" t="inlineStr">
        <is>
          <t>Teleorientación</t>
        </is>
      </c>
      <c r="J18" t="inlineStr">
        <is>
          <t>013-8616/999 999 999</t>
        </is>
      </c>
      <c r="K18" t="inlineStr">
        <is>
          <t>Atendido</t>
        </is>
      </c>
      <c r="L18" t="inlineStr">
        <is>
          <t>Teleatiendo</t>
        </is>
      </c>
      <c r="M18" t="inlineStr">
        <is>
          <t xml:space="preserve">Z76.9 - Personas en contacto con los servicios de salud en circunstancias no especificadas [definitivo] </t>
        </is>
      </c>
    </row>
    <row r="19">
      <c r="A19" t="n">
        <v>15</v>
      </c>
      <c r="B19" t="inlineStr">
        <is>
          <t>DNI</t>
        </is>
      </c>
      <c r="C19" t="inlineStr">
        <is>
          <t>76610077</t>
        </is>
      </c>
      <c r="D19" t="inlineStr">
        <is>
          <t>HERNANDEZ LOPEZ, MERARI JEMINA</t>
        </is>
      </c>
      <c r="E19">
        <f>DATEDIF("31/01/2001",TODAY(),"Y")&amp;IF(DATEDIF("31/01/2001",TODAY(),"Y")=1," año, "," años, ")&amp;DATEDIF("31/01/2001",TODAY(),"YM")&amp;IF(DATEDIF("31/01/2001",TODAY(),"YM")=1," mes, "," meses, ")&amp;DATEDIF("31/01/2001",TODAY(),"MD")&amp;IF(DATEDIF("31/01/2001",TODAY(),"MD")=1," día"," días")</f>
        <v/>
      </c>
      <c r="F19" t="inlineStr">
        <is>
          <t>17/11/2021 11:20:12</t>
        </is>
      </c>
      <c r="G19" t="inlineStr">
        <is>
          <t>17/11/2021 11:20:12</t>
        </is>
      </c>
      <c r="H19" t="inlineStr">
        <is>
          <t>Ate</t>
        </is>
      </c>
      <c r="I19" t="inlineStr">
        <is>
          <t>Teleorientación</t>
        </is>
      </c>
      <c r="J19" t="inlineStr">
        <is>
          <t>999 999 999</t>
        </is>
      </c>
      <c r="K19" t="inlineStr">
        <is>
          <t>Atendido</t>
        </is>
      </c>
      <c r="L19" t="inlineStr">
        <is>
          <t>Teleatiendo</t>
        </is>
      </c>
      <c r="M19" t="inlineStr">
        <is>
          <t xml:space="preserve">Z76.9 - Personas en contacto con los servicios de salud en circunstancias no especificadas [definitivo] </t>
        </is>
      </c>
    </row>
    <row r="20">
      <c r="A20" t="n">
        <v>16</v>
      </c>
      <c r="B20" t="inlineStr">
        <is>
          <t>DNI</t>
        </is>
      </c>
      <c r="C20" t="inlineStr">
        <is>
          <t>04072457</t>
        </is>
      </c>
      <c r="D20" t="inlineStr">
        <is>
          <t>PARRA GUERRA, MARIA ESTHER</t>
        </is>
      </c>
      <c r="E20">
        <f>DATEDIF("01/11/1975",TODAY(),"Y")&amp;IF(DATEDIF("01/11/1975",TODAY(),"Y")=1," año, "," años, ")&amp;DATEDIF("01/11/1975",TODAY(),"YM")&amp;IF(DATEDIF("01/11/1975",TODAY(),"YM")=1," mes, "," meses, ")&amp;DATEDIF("01/11/1975",TODAY(),"MD")&amp;IF(DATEDIF("01/11/1975",TODAY(),"MD")=1," día"," días")</f>
        <v/>
      </c>
      <c r="F20" t="inlineStr">
        <is>
          <t>17/11/2021 11:28:54</t>
        </is>
      </c>
      <c r="G20" t="inlineStr">
        <is>
          <t>17/11/2021 11:28:54</t>
        </is>
      </c>
      <c r="H20" t="inlineStr">
        <is>
          <t>Carabayllo</t>
        </is>
      </c>
      <c r="I20" t="inlineStr">
        <is>
          <t>Teleorientación</t>
        </is>
      </c>
      <c r="J20" t="inlineStr">
        <is>
          <t>999 999 999</t>
        </is>
      </c>
      <c r="K20" t="inlineStr">
        <is>
          <t>Atendido</t>
        </is>
      </c>
      <c r="L20" t="inlineStr">
        <is>
          <t>Teleatiendo</t>
        </is>
      </c>
      <c r="M20" t="inlineStr">
        <is>
          <t xml:space="preserve">Z76.9 - Personas en contacto con los servicios de salud en circunstancias no especificadas [definitivo] </t>
        </is>
      </c>
    </row>
    <row r="21">
      <c r="A21" t="n">
        <v>17</v>
      </c>
      <c r="B21" t="inlineStr">
        <is>
          <t>DNI</t>
        </is>
      </c>
      <c r="C21" t="inlineStr">
        <is>
          <t>10206899</t>
        </is>
      </c>
      <c r="D21" t="inlineStr">
        <is>
          <t>CONTRERAS ESTRADA, GILBERTO LEONARDO</t>
        </is>
      </c>
      <c r="E21">
        <f>DATEDIF("05/12/1961",TODAY(),"Y")&amp;IF(DATEDIF("05/12/1961",TODAY(),"Y")=1," año, "," años, ")&amp;DATEDIF("05/12/1961",TODAY(),"YM")&amp;IF(DATEDIF("05/12/1961",TODAY(),"YM")=1," mes, "," meses, ")&amp;DATEDIF("05/12/1961",TODAY(),"MD")&amp;IF(DATEDIF("05/12/1961",TODAY(),"MD")=1," día"," días")</f>
        <v/>
      </c>
      <c r="F21" t="inlineStr">
        <is>
          <t>17/11/2021 11:41:44</t>
        </is>
      </c>
      <c r="G21" t="inlineStr">
        <is>
          <t>17/11/2021 11:41:44</t>
        </is>
      </c>
      <c r="H21" t="inlineStr">
        <is>
          <t>San Martín de Porres</t>
        </is>
      </c>
      <c r="I21" t="inlineStr">
        <is>
          <t>Teleorientación</t>
        </is>
      </c>
      <c r="J21" t="inlineStr">
        <is>
          <t>999 999 999</t>
        </is>
      </c>
      <c r="K21" t="inlineStr">
        <is>
          <t>Atendido</t>
        </is>
      </c>
      <c r="L21" t="inlineStr">
        <is>
          <t>Teleatiendo</t>
        </is>
      </c>
      <c r="M21" t="inlineStr">
        <is>
          <t xml:space="preserve">Z76.9 - Personas en contacto con los servicios de salud en circunstancias no especificadas [definitivo] </t>
        </is>
      </c>
    </row>
    <row r="22">
      <c r="A22" t="n">
        <v>18</v>
      </c>
      <c r="B22" t="inlineStr">
        <is>
          <t>DNI</t>
        </is>
      </c>
      <c r="C22" t="inlineStr">
        <is>
          <t>47798456</t>
        </is>
      </c>
      <c r="D22" t="inlineStr">
        <is>
          <t>CHAUPIS ARCOS, DJOSER LUBEL</t>
        </is>
      </c>
      <c r="E22">
        <f>DATEDIF("27/02/1993",TODAY(),"Y")&amp;IF(DATEDIF("27/02/1993",TODAY(),"Y")=1," año, "," años, ")&amp;DATEDIF("27/02/1993",TODAY(),"YM")&amp;IF(DATEDIF("27/02/1993",TODAY(),"YM")=1," mes, "," meses, ")&amp;DATEDIF("27/02/1993",TODAY(),"MD")&amp;IF(DATEDIF("27/02/1993",TODAY(),"MD")=1," día"," días")</f>
        <v/>
      </c>
      <c r="F22" t="inlineStr">
        <is>
          <t>17/11/2021 11:53:17</t>
        </is>
      </c>
      <c r="G22" t="inlineStr">
        <is>
          <t>17/11/2021 11:53:17</t>
        </is>
      </c>
      <c r="H22" t="inlineStr">
        <is>
          <t>Comas</t>
        </is>
      </c>
      <c r="I22" t="inlineStr">
        <is>
          <t>Teleorientación</t>
        </is>
      </c>
      <c r="J22" t="inlineStr">
        <is>
          <t>999 999 999</t>
        </is>
      </c>
      <c r="K22" t="inlineStr">
        <is>
          <t>Atendido</t>
        </is>
      </c>
      <c r="L22" t="inlineStr">
        <is>
          <t>Teleatiendo</t>
        </is>
      </c>
      <c r="M22" t="inlineStr">
        <is>
          <t xml:space="preserve">Z76.9 - Personas en contacto con los servicios de salud en circunstancias no especificadas [definitivo] </t>
        </is>
      </c>
    </row>
    <row r="23">
      <c r="A23" t="n">
        <v>19</v>
      </c>
      <c r="B23" t="inlineStr">
        <is>
          <t>DNI</t>
        </is>
      </c>
      <c r="C23" t="inlineStr">
        <is>
          <t>09749057</t>
        </is>
      </c>
      <c r="D23" t="inlineStr">
        <is>
          <t>OLAVARRIA YI DE DENEGRI, JESSICA DEL ROSARIO</t>
        </is>
      </c>
      <c r="E23">
        <f>DATEDIF("31/03/1972",TODAY(),"Y")&amp;IF(DATEDIF("31/03/1972",TODAY(),"Y")=1," año, "," años, ")&amp;DATEDIF("31/03/1972",TODAY(),"YM")&amp;IF(DATEDIF("31/03/1972",TODAY(),"YM")=1," mes, "," meses, ")&amp;DATEDIF("31/03/1972",TODAY(),"MD")&amp;IF(DATEDIF("31/03/1972",TODAY(),"MD")=1," día"," días")</f>
        <v/>
      </c>
      <c r="F23" t="inlineStr">
        <is>
          <t>17/11/2021 12:10:39</t>
        </is>
      </c>
      <c r="G23" t="inlineStr">
        <is>
          <t>17/11/2021 12:10:39</t>
        </is>
      </c>
      <c r="H23" t="inlineStr">
        <is>
          <t>Miraflores</t>
        </is>
      </c>
      <c r="I23" t="inlineStr">
        <is>
          <t>Teleorientación</t>
        </is>
      </c>
      <c r="J23" t="inlineStr">
        <is>
          <t>919 063 635</t>
        </is>
      </c>
      <c r="K23" t="inlineStr">
        <is>
          <t>Atendido</t>
        </is>
      </c>
      <c r="L23" t="inlineStr">
        <is>
          <t>Teleatiendo</t>
        </is>
      </c>
      <c r="M23" t="inlineStr">
        <is>
          <t xml:space="preserve">Z76.9 - Personas en contacto con los servicios de salud en circunstancias no especificadas [definitivo] </t>
        </is>
      </c>
    </row>
    <row r="24">
      <c r="A24" t="n">
        <v>20</v>
      </c>
      <c r="B24" t="inlineStr">
        <is>
          <t>DNI</t>
        </is>
      </c>
      <c r="C24" t="inlineStr">
        <is>
          <t>07576127</t>
        </is>
      </c>
      <c r="D24" t="inlineStr">
        <is>
          <t>SALCEDO GALLOZO, WALTER ALBERTO</t>
        </is>
      </c>
      <c r="E24">
        <f>DATEDIF("19/07/1938",TODAY(),"Y")&amp;IF(DATEDIF("19/07/1938",TODAY(),"Y")=1," año, "," años, ")&amp;DATEDIF("19/07/1938",TODAY(),"YM")&amp;IF(DATEDIF("19/07/1938",TODAY(),"YM")=1," mes, "," meses, ")&amp;DATEDIF("19/07/1938",TODAY(),"MD")&amp;IF(DATEDIF("19/07/1938",TODAY(),"MD")=1," día"," días")</f>
        <v/>
      </c>
      <c r="F24" t="inlineStr">
        <is>
          <t>17/11/2021 12:31:19</t>
        </is>
      </c>
      <c r="G24" t="inlineStr">
        <is>
          <t>17/11/2021 12:31:19</t>
        </is>
      </c>
      <c r="H24" t="inlineStr">
        <is>
          <t>Lince</t>
        </is>
      </c>
      <c r="I24" t="inlineStr">
        <is>
          <t>Teleorientación</t>
        </is>
      </c>
      <c r="J24" t="inlineStr">
        <is>
          <t>996 388 005</t>
        </is>
      </c>
      <c r="K24" t="inlineStr">
        <is>
          <t>Atendido</t>
        </is>
      </c>
      <c r="L24" t="inlineStr">
        <is>
          <t>Teleatiendo</t>
        </is>
      </c>
      <c r="M24" t="inlineStr">
        <is>
          <t xml:space="preserve">Z76.9 - Personas en contacto con los servicios de salud en circunstancias no especificadas [definitivo] </t>
        </is>
      </c>
    </row>
    <row r="25">
      <c r="A25" t="n">
        <v>21</v>
      </c>
      <c r="B25" t="inlineStr">
        <is>
          <t>DNI</t>
        </is>
      </c>
      <c r="C25" t="inlineStr">
        <is>
          <t>07576327</t>
        </is>
      </c>
      <c r="D25" t="inlineStr">
        <is>
          <t>PINTO ROMERO, ELIANA JEANETTE</t>
        </is>
      </c>
      <c r="E25">
        <f>DATEDIF("20/07/1953",TODAY(),"Y")&amp;IF(DATEDIF("20/07/1953",TODAY(),"Y")=1," año, "," años, ")&amp;DATEDIF("20/07/1953",TODAY(),"YM")&amp;IF(DATEDIF("20/07/1953",TODAY(),"YM")=1," mes, "," meses, ")&amp;DATEDIF("20/07/1953",TODAY(),"MD")&amp;IF(DATEDIF("20/07/1953",TODAY(),"MD")=1," día"," días")</f>
        <v/>
      </c>
      <c r="F25" t="inlineStr">
        <is>
          <t>17/11/2021 12:33:54</t>
        </is>
      </c>
      <c r="G25" t="inlineStr">
        <is>
          <t>17/11/2021 12:33:54</t>
        </is>
      </c>
      <c r="H25" t="inlineStr">
        <is>
          <t>Lince</t>
        </is>
      </c>
      <c r="I25" t="inlineStr">
        <is>
          <t>Teleorientación</t>
        </is>
      </c>
      <c r="J25" t="inlineStr">
        <is>
          <t>999 999 999</t>
        </is>
      </c>
      <c r="K25" t="inlineStr">
        <is>
          <t>Atendido</t>
        </is>
      </c>
      <c r="L25" t="inlineStr">
        <is>
          <t>Teleatiendo</t>
        </is>
      </c>
      <c r="M25" t="inlineStr">
        <is>
          <t xml:space="preserve">Z76.9 - Personas en contacto con los servicios de salud en circunstancias no especificadas [definitivo] </t>
        </is>
      </c>
    </row>
    <row r="26">
      <c r="A26" t="n">
        <v>22</v>
      </c>
      <c r="B26" t="inlineStr">
        <is>
          <t>DNI</t>
        </is>
      </c>
      <c r="C26" t="inlineStr">
        <is>
          <t>07808836</t>
        </is>
      </c>
      <c r="D26" t="inlineStr">
        <is>
          <t>CACERES GUERRERO DE LUNA, VIOLETA CARIDAD</t>
        </is>
      </c>
      <c r="E26">
        <f>DATEDIF("13/02/1941",TODAY(),"Y")&amp;IF(DATEDIF("13/02/1941",TODAY(),"Y")=1," año, "," años, ")&amp;DATEDIF("13/02/1941",TODAY(),"YM")&amp;IF(DATEDIF("13/02/1941",TODAY(),"YM")=1," mes, "," meses, ")&amp;DATEDIF("13/02/1941",TODAY(),"MD")&amp;IF(DATEDIF("13/02/1941",TODAY(),"MD")=1," día"," días")</f>
        <v/>
      </c>
      <c r="F26" t="inlineStr">
        <is>
          <t>17/11/2021 12:41:38</t>
        </is>
      </c>
      <c r="G26" t="inlineStr">
        <is>
          <t>17/11/2021 12:41:38</t>
        </is>
      </c>
      <c r="H26" t="inlineStr">
        <is>
          <t>Miraflores</t>
        </is>
      </c>
      <c r="I26" t="inlineStr">
        <is>
          <t>Teleorientación</t>
        </is>
      </c>
      <c r="J26" t="inlineStr">
        <is>
          <t>999 999 999</t>
        </is>
      </c>
      <c r="K26" t="inlineStr">
        <is>
          <t>Atendido</t>
        </is>
      </c>
      <c r="L26" t="inlineStr">
        <is>
          <t>Teleatiendo</t>
        </is>
      </c>
      <c r="M26" t="inlineStr">
        <is>
          <t xml:space="preserve">Z76.9 - Personas en contacto con los servicios de salud en circunstancias no especificadas [definitivo] </t>
        </is>
      </c>
    </row>
    <row r="27">
      <c r="A27" t="n">
        <v>23</v>
      </c>
      <c r="B27" t="inlineStr">
        <is>
          <t>DNI</t>
        </is>
      </c>
      <c r="C27" t="inlineStr">
        <is>
          <t>73060922</t>
        </is>
      </c>
      <c r="D27" t="inlineStr">
        <is>
          <t>APFATA HUAMANI, FLORA MARISOL</t>
        </is>
      </c>
      <c r="E27">
        <f>DATEDIF("17/10/1992",TODAY(),"Y")&amp;IF(DATEDIF("17/10/1992",TODAY(),"Y")=1," año, "," años, ")&amp;DATEDIF("17/10/1992",TODAY(),"YM")&amp;IF(DATEDIF("17/10/1992",TODAY(),"YM")=1," mes, "," meses, ")&amp;DATEDIF("17/10/1992",TODAY(),"MD")&amp;IF(DATEDIF("17/10/1992",TODAY(),"MD")=1," día"," días")</f>
        <v/>
      </c>
      <c r="F27" t="inlineStr">
        <is>
          <t>17/11/2021 12:51:24</t>
        </is>
      </c>
      <c r="G27" t="inlineStr">
        <is>
          <t>17/11/2021 12:51:24</t>
        </is>
      </c>
      <c r="H27" t="inlineStr">
        <is>
          <t>Alto Selva Alegre</t>
        </is>
      </c>
      <c r="I27" t="inlineStr">
        <is>
          <t>Teleorientación</t>
        </is>
      </c>
      <c r="J27" t="inlineStr">
        <is>
          <t>999 999 999</t>
        </is>
      </c>
      <c r="K27" t="inlineStr">
        <is>
          <t>Atendido</t>
        </is>
      </c>
      <c r="L27" t="inlineStr">
        <is>
          <t>Teleatiendo</t>
        </is>
      </c>
      <c r="M27" t="inlineStr">
        <is>
          <t xml:space="preserve">Z76.9 - Personas en contacto con los servicios de salud en circunstancias no especificadas [definitivo] </t>
        </is>
      </c>
    </row>
    <row r="28">
      <c r="A28" t="n">
        <v>24</v>
      </c>
      <c r="B28" t="inlineStr">
        <is>
          <t>DNI</t>
        </is>
      </c>
      <c r="C28" t="inlineStr">
        <is>
          <t>71619184</t>
        </is>
      </c>
      <c r="D28" t="inlineStr">
        <is>
          <t>SEGURA VASQUEZ, JUAN CARLOS</t>
        </is>
      </c>
      <c r="E28">
        <f>DATEDIF("26/01/1991",TODAY(),"Y")&amp;IF(DATEDIF("26/01/1991",TODAY(),"Y")=1," año, "," años, ")&amp;DATEDIF("26/01/1991",TODAY(),"YM")&amp;IF(DATEDIF("26/01/1991",TODAY(),"YM")=1," mes, "," meses, ")&amp;DATEDIF("26/01/1991",TODAY(),"MD")&amp;IF(DATEDIF("26/01/1991",TODAY(),"MD")=1," día"," días")</f>
        <v/>
      </c>
      <c r="F28" t="inlineStr">
        <is>
          <t>17/11/2021 13:06:58</t>
        </is>
      </c>
      <c r="G28" t="inlineStr">
        <is>
          <t>17/11/2021 13:06:58</t>
        </is>
      </c>
      <c r="H28" t="inlineStr">
        <is>
          <t>Trujillo</t>
        </is>
      </c>
      <c r="I28" t="inlineStr">
        <is>
          <t>Teleorientación</t>
        </is>
      </c>
      <c r="J28" t="inlineStr">
        <is>
          <t>999 999 999</t>
        </is>
      </c>
      <c r="K28" t="inlineStr">
        <is>
          <t>Atendido</t>
        </is>
      </c>
      <c r="L28" t="inlineStr">
        <is>
          <t>Teleatiendo</t>
        </is>
      </c>
      <c r="M28" t="inlineStr">
        <is>
          <t xml:space="preserve">Z76.9 - Personas en contacto con los servicios de salud en circunstancias no especificadas [definitivo] </t>
        </is>
      </c>
    </row>
    <row r="29">
      <c r="A29" t="n">
        <v>25</v>
      </c>
      <c r="B29" t="inlineStr">
        <is>
          <t>DNI</t>
        </is>
      </c>
      <c r="C29" t="inlineStr">
        <is>
          <t>42690977</t>
        </is>
      </c>
      <c r="D29" t="inlineStr">
        <is>
          <t>SANCHEZ PUERTA, KARINA YSABEL</t>
        </is>
      </c>
      <c r="E29">
        <f>DATEDIF("02/10/1984",TODAY(),"Y")&amp;IF(DATEDIF("02/10/1984",TODAY(),"Y")=1," año, "," años, ")&amp;DATEDIF("02/10/1984",TODAY(),"YM")&amp;IF(DATEDIF("02/10/1984",TODAY(),"YM")=1," mes, "," meses, ")&amp;DATEDIF("02/10/1984",TODAY(),"MD")&amp;IF(DATEDIF("02/10/1984",TODAY(),"MD")=1," día"," días")</f>
        <v/>
      </c>
      <c r="F29" t="inlineStr">
        <is>
          <t>17/11/2021 13:21:42</t>
        </is>
      </c>
      <c r="G29" t="inlineStr">
        <is>
          <t>17/11/2021 13:21:42</t>
        </is>
      </c>
      <c r="H29" t="inlineStr">
        <is>
          <t>Callao</t>
        </is>
      </c>
      <c r="I29" t="inlineStr">
        <is>
          <t>Teleorientación</t>
        </is>
      </c>
      <c r="J29" t="inlineStr">
        <is>
          <t>992 313 225</t>
        </is>
      </c>
      <c r="K29" t="inlineStr">
        <is>
          <t>Atendido</t>
        </is>
      </c>
      <c r="L29" t="inlineStr">
        <is>
          <t>Teleatiendo</t>
        </is>
      </c>
      <c r="M29" t="inlineStr">
        <is>
          <t xml:space="preserve">Z76.9 - Personas en contacto con los servicios de salud en circunstancias no especificadas [definitivo] </t>
        </is>
      </c>
    </row>
    <row r="30">
      <c r="A30" t="n">
        <v>26</v>
      </c>
      <c r="B30" t="inlineStr">
        <is>
          <t>DNI</t>
        </is>
      </c>
      <c r="C30" t="inlineStr">
        <is>
          <t>06117532</t>
        </is>
      </c>
      <c r="D30" t="inlineStr">
        <is>
          <t>MONTERO DARDANET, VICTOR</t>
        </is>
      </c>
      <c r="E30">
        <f>DATEDIF("04/03/1942",TODAY(),"Y")&amp;IF(DATEDIF("04/03/1942",TODAY(),"Y")=1," año, "," años, ")&amp;DATEDIF("04/03/1942",TODAY(),"YM")&amp;IF(DATEDIF("04/03/1942",TODAY(),"YM")=1," mes, "," meses, ")&amp;DATEDIF("04/03/1942",TODAY(),"MD")&amp;IF(DATEDIF("04/03/1942",TODAY(),"MD")=1," día"," días")</f>
        <v/>
      </c>
      <c r="F30" t="inlineStr">
        <is>
          <t>17/11/2021 13:32:57</t>
        </is>
      </c>
      <c r="G30" t="inlineStr">
        <is>
          <t>17/11/2021 13:32:57</t>
        </is>
      </c>
      <c r="H30" t="inlineStr">
        <is>
          <t>Miraflores</t>
        </is>
      </c>
      <c r="I30" t="inlineStr">
        <is>
          <t>Teleorientación</t>
        </is>
      </c>
      <c r="J30" t="inlineStr">
        <is>
          <t>944 656 701</t>
        </is>
      </c>
      <c r="K30" t="inlineStr">
        <is>
          <t>Atendido</t>
        </is>
      </c>
      <c r="L30" t="inlineStr">
        <is>
          <t>Teleatiendo</t>
        </is>
      </c>
      <c r="M30" t="inlineStr">
        <is>
          <t xml:space="preserve">Z76.9 - Personas en contacto con los servicios de salud en circunstancias no especificadas [definitivo] </t>
        </is>
      </c>
    </row>
    <row r="31">
      <c r="A31" t="n">
        <v>27</v>
      </c>
      <c r="B31" t="inlineStr">
        <is>
          <t>DNI</t>
        </is>
      </c>
      <c r="C31" t="inlineStr">
        <is>
          <t>48903722</t>
        </is>
      </c>
      <c r="D31" t="inlineStr">
        <is>
          <t>CANCHUMANI LAZO, OSCAR ANTONIO</t>
        </is>
      </c>
      <c r="E31">
        <f>DATEDIF("01/07/1997",TODAY(),"Y")&amp;IF(DATEDIF("01/07/1997",TODAY(),"Y")=1," año, "," años, ")&amp;DATEDIF("01/07/1997",TODAY(),"YM")&amp;IF(DATEDIF("01/07/1997",TODAY(),"YM")=1," mes, "," meses, ")&amp;DATEDIF("01/07/1997",TODAY(),"MD")&amp;IF(DATEDIF("01/07/1997",TODAY(),"MD")=1," día"," días")</f>
        <v/>
      </c>
      <c r="F31" t="inlineStr">
        <is>
          <t>17/11/2021 13:45:48</t>
        </is>
      </c>
      <c r="G31" t="inlineStr">
        <is>
          <t>17/11/2021 13:45:48</t>
        </is>
      </c>
      <c r="H31" t="inlineStr">
        <is>
          <t>San Bartolo</t>
        </is>
      </c>
      <c r="I31" t="inlineStr">
        <is>
          <t>Teleorientación</t>
        </is>
      </c>
      <c r="J31" t="inlineStr">
        <is>
          <t>999 999 999</t>
        </is>
      </c>
      <c r="K31" t="inlineStr">
        <is>
          <t>Atendido</t>
        </is>
      </c>
      <c r="L31" t="inlineStr">
        <is>
          <t>Teleatiendo</t>
        </is>
      </c>
      <c r="M31" t="inlineStr">
        <is>
          <t xml:space="preserve">Z76.9 - Personas en contacto con los servicios de salud en circunstancias no especificadas [definitivo] </t>
        </is>
      </c>
    </row>
    <row r="32">
      <c r="A32" t="n">
        <v>28</v>
      </c>
      <c r="B32" t="inlineStr">
        <is>
          <t>DNI</t>
        </is>
      </c>
      <c r="C32" t="inlineStr">
        <is>
          <t>09930713</t>
        </is>
      </c>
      <c r="D32" t="inlineStr">
        <is>
          <t>ARCE LOPEZ, LIDA</t>
        </is>
      </c>
      <c r="E32">
        <f>DATEDIF("26/05/1950",TODAY(),"Y")&amp;IF(DATEDIF("26/05/1950",TODAY(),"Y")=1," año, "," años, ")&amp;DATEDIF("26/05/1950",TODAY(),"YM")&amp;IF(DATEDIF("26/05/1950",TODAY(),"YM")=1," mes, "," meses, ")&amp;DATEDIF("26/05/1950",TODAY(),"MD")&amp;IF(DATEDIF("26/05/1950",TODAY(),"MD")=1," día"," días")</f>
        <v/>
      </c>
      <c r="F32" t="inlineStr">
        <is>
          <t>17/11/2021 13:59:41</t>
        </is>
      </c>
      <c r="G32" t="inlineStr">
        <is>
          <t>17/11/2021 13:59:41</t>
        </is>
      </c>
      <c r="H32" t="inlineStr">
        <is>
          <t>Lima</t>
        </is>
      </c>
      <c r="I32" t="inlineStr">
        <is>
          <t>Teleorientación</t>
        </is>
      </c>
      <c r="J32" t="inlineStr">
        <is>
          <t>999 999 999</t>
        </is>
      </c>
      <c r="K32" t="inlineStr">
        <is>
          <t>Atendido</t>
        </is>
      </c>
      <c r="L32" t="inlineStr">
        <is>
          <t>Teleatiendo</t>
        </is>
      </c>
      <c r="M32" t="inlineStr">
        <is>
          <t xml:space="preserve">Z76.9 - Personas en contacto con los servicios de salud en circunstancias no especificadas [definitivo] </t>
        </is>
      </c>
    </row>
    <row r="33">
      <c r="A33" t="n">
        <v>29</v>
      </c>
      <c r="B33" t="inlineStr">
        <is>
          <t>DNI</t>
        </is>
      </c>
      <c r="C33" t="inlineStr">
        <is>
          <t>31020504</t>
        </is>
      </c>
      <c r="D33" t="inlineStr">
        <is>
          <t>HUACHACA ANAMPA, LUCIA</t>
        </is>
      </c>
      <c r="E33">
        <f>DATEDIF("04/04/1976",TODAY(),"Y")&amp;IF(DATEDIF("04/04/1976",TODAY(),"Y")=1," año, "," años, ")&amp;DATEDIF("04/04/1976",TODAY(),"YM")&amp;IF(DATEDIF("04/04/1976",TODAY(),"YM")=1," mes, "," meses, ")&amp;DATEDIF("04/04/1976",TODAY(),"MD")&amp;IF(DATEDIF("04/04/1976",TODAY(),"MD")=1," día"," días")</f>
        <v/>
      </c>
      <c r="F33" t="inlineStr">
        <is>
          <t>17/11/2021 14:08:18</t>
        </is>
      </c>
      <c r="G33" t="inlineStr">
        <is>
          <t>17/11/2021 14:08:18</t>
        </is>
      </c>
      <c r="H33" t="inlineStr">
        <is>
          <t>Ate</t>
        </is>
      </c>
      <c r="I33" t="inlineStr">
        <is>
          <t>Teleorientación</t>
        </is>
      </c>
      <c r="J33" t="inlineStr">
        <is>
          <t>999 999 999</t>
        </is>
      </c>
      <c r="K33" t="inlineStr">
        <is>
          <t>Atendido</t>
        </is>
      </c>
      <c r="L33" t="inlineStr">
        <is>
          <t>Teleatiendo</t>
        </is>
      </c>
      <c r="M33" t="inlineStr">
        <is>
          <t xml:space="preserve">Z76.9 - Personas en contacto con los servicios de salud en circunstancias no especificadas [definitivo] </t>
        </is>
      </c>
    </row>
    <row r="34">
      <c r="A34" t="n">
        <v>30</v>
      </c>
      <c r="B34" t="inlineStr">
        <is>
          <t>DNI</t>
        </is>
      </c>
      <c r="C34" t="inlineStr">
        <is>
          <t>07223012</t>
        </is>
      </c>
      <c r="D34" t="inlineStr">
        <is>
          <t>ESCALANTE GALLEGOS VDA DE GUITTON, ANTONIETA</t>
        </is>
      </c>
      <c r="E34">
        <f>DATEDIF("20/03/1937",TODAY(),"Y")&amp;IF(DATEDIF("20/03/1937",TODAY(),"Y")=1," año, "," años, ")&amp;DATEDIF("20/03/1937",TODAY(),"YM")&amp;IF(DATEDIF("20/03/1937",TODAY(),"YM")=1," mes, "," meses, ")&amp;DATEDIF("20/03/1937",TODAY(),"MD")&amp;IF(DATEDIF("20/03/1937",TODAY(),"MD")=1," día"," días")</f>
        <v/>
      </c>
      <c r="F34" t="inlineStr">
        <is>
          <t>17/11/2021 14:21:53</t>
        </is>
      </c>
      <c r="G34" t="inlineStr">
        <is>
          <t>17/11/2021 14:21:53</t>
        </is>
      </c>
      <c r="H34" t="inlineStr">
        <is>
          <t>Santiago de Surco</t>
        </is>
      </c>
      <c r="I34" t="inlineStr">
        <is>
          <t>Teleorientación</t>
        </is>
      </c>
      <c r="J34" t="inlineStr">
        <is>
          <t>989 390 002</t>
        </is>
      </c>
      <c r="K34" t="inlineStr">
        <is>
          <t>Atendido</t>
        </is>
      </c>
      <c r="L34" t="inlineStr">
        <is>
          <t>Teleatiendo</t>
        </is>
      </c>
      <c r="M34" t="inlineStr">
        <is>
          <t xml:space="preserve">Z76.9 - Personas en contacto con los servicios de salud en circunstancias no especificadas [definitivo] </t>
        </is>
      </c>
    </row>
    <row r="35">
      <c r="A35" t="n">
        <v>31</v>
      </c>
      <c r="B35" t="inlineStr">
        <is>
          <t>DNI</t>
        </is>
      </c>
      <c r="C35" t="inlineStr">
        <is>
          <t>41091582</t>
        </is>
      </c>
      <c r="D35" t="inlineStr">
        <is>
          <t>CUEVA MELENDEZ, DANNY JOEL</t>
        </is>
      </c>
      <c r="E35">
        <f>DATEDIF("08/10/1981",TODAY(),"Y")&amp;IF(DATEDIF("08/10/1981",TODAY(),"Y")=1," año, "," años, ")&amp;DATEDIF("08/10/1981",TODAY(),"YM")&amp;IF(DATEDIF("08/10/1981",TODAY(),"YM")=1," mes, "," meses, ")&amp;DATEDIF("08/10/1981",TODAY(),"MD")&amp;IF(DATEDIF("08/10/1981",TODAY(),"MD")=1," día"," días")</f>
        <v/>
      </c>
      <c r="F35" t="inlineStr">
        <is>
          <t>17/11/2021 14:36:38</t>
        </is>
      </c>
      <c r="G35" t="inlineStr">
        <is>
          <t>17/11/2021 14:36:39</t>
        </is>
      </c>
      <c r="H35" t="inlineStr">
        <is>
          <t>Chiclayo</t>
        </is>
      </c>
      <c r="I35" t="inlineStr">
        <is>
          <t>Teleorientación</t>
        </is>
      </c>
      <c r="J35" t="inlineStr">
        <is>
          <t>960 577 410</t>
        </is>
      </c>
      <c r="K35" t="inlineStr">
        <is>
          <t>Atendido</t>
        </is>
      </c>
      <c r="L35" t="inlineStr">
        <is>
          <t>Teleatiendo</t>
        </is>
      </c>
      <c r="M35" t="inlineStr">
        <is>
          <t xml:space="preserve">Z76.9 - Personas en contacto con los servicios de salud en circunstancias no especificadas [definitivo] </t>
        </is>
      </c>
    </row>
    <row r="36">
      <c r="A36" t="n">
        <v>32</v>
      </c>
      <c r="B36" t="inlineStr">
        <is>
          <t>DNI</t>
        </is>
      </c>
      <c r="C36" t="inlineStr">
        <is>
          <t>70322658</t>
        </is>
      </c>
      <c r="D36" t="inlineStr">
        <is>
          <t>GASPAR PINEDO, BRAN LENON</t>
        </is>
      </c>
      <c r="E36">
        <f>DATEDIF("31/07/1996",TODAY(),"Y")&amp;IF(DATEDIF("31/07/1996",TODAY(),"Y")=1," año, "," años, ")&amp;DATEDIF("31/07/1996",TODAY(),"YM")&amp;IF(DATEDIF("31/07/1996",TODAY(),"YM")=1," mes, "," meses, ")&amp;DATEDIF("31/07/1996",TODAY(),"MD")&amp;IF(DATEDIF("31/07/1996",TODAY(),"MD")=1," día"," días")</f>
        <v/>
      </c>
      <c r="F36" t="inlineStr">
        <is>
          <t>17/11/2021 15:00:05</t>
        </is>
      </c>
      <c r="G36" t="inlineStr">
        <is>
          <t>17/11/2021 15:00:05</t>
        </is>
      </c>
      <c r="H36" t="inlineStr">
        <is>
          <t>Rímac</t>
        </is>
      </c>
      <c r="I36" t="inlineStr">
        <is>
          <t>Teleorientación</t>
        </is>
      </c>
      <c r="J36" t="inlineStr">
        <is>
          <t>999 999 999</t>
        </is>
      </c>
      <c r="K36" t="inlineStr">
        <is>
          <t>Atendido</t>
        </is>
      </c>
      <c r="L36" t="inlineStr">
        <is>
          <t>Teleatiendo</t>
        </is>
      </c>
      <c r="M36" t="inlineStr">
        <is>
          <t xml:space="preserve">Z76.9 - Personas en contacto con los servicios de salud en circunstancias no especificadas [definitivo] </t>
        </is>
      </c>
    </row>
    <row r="37">
      <c r="A37" t="n">
        <v>33</v>
      </c>
      <c r="B37" t="inlineStr">
        <is>
          <t>DNI</t>
        </is>
      </c>
      <c r="C37" t="inlineStr">
        <is>
          <t>70383375</t>
        </is>
      </c>
      <c r="D37" t="inlineStr">
        <is>
          <t>HINOSTROZA ROJAS, DAMARIS BELISSA</t>
        </is>
      </c>
      <c r="E37">
        <f>DATEDIF("10/06/1992",TODAY(),"Y")&amp;IF(DATEDIF("10/06/1992",TODAY(),"Y")=1," año, "," años, ")&amp;DATEDIF("10/06/1992",TODAY(),"YM")&amp;IF(DATEDIF("10/06/1992",TODAY(),"YM")=1," mes, "," meses, ")&amp;DATEDIF("10/06/1992",TODAY(),"MD")&amp;IF(DATEDIF("10/06/1992",TODAY(),"MD")=1," día"," días")</f>
        <v/>
      </c>
      <c r="F37" t="inlineStr">
        <is>
          <t>17/11/2021 16:22:17</t>
        </is>
      </c>
      <c r="G37" t="inlineStr">
        <is>
          <t>17/11/2021 16:22:17</t>
        </is>
      </c>
      <c r="H37" t="inlineStr">
        <is>
          <t>Pichari</t>
        </is>
      </c>
      <c r="I37" t="inlineStr">
        <is>
          <t>Teleorientación</t>
        </is>
      </c>
      <c r="J37" t="inlineStr">
        <is>
          <t>999 999 999</t>
        </is>
      </c>
      <c r="K37" t="inlineStr">
        <is>
          <t>Atendido</t>
        </is>
      </c>
      <c r="L37" t="inlineStr">
        <is>
          <t>Teleatiendo</t>
        </is>
      </c>
      <c r="M37" t="inlineStr">
        <is>
          <t xml:space="preserve">Z76.9 - Personas en contacto con los servicios de salud en circunstancias no especificadas [definitivo] </t>
        </is>
      </c>
    </row>
    <row r="38">
      <c r="A38" t="n">
        <v>34</v>
      </c>
      <c r="B38" t="inlineStr">
        <is>
          <t>DNI</t>
        </is>
      </c>
      <c r="C38" t="inlineStr">
        <is>
          <t>06942439</t>
        </is>
      </c>
      <c r="D38" t="inlineStr">
        <is>
          <t>RIVAS ESTEBAN, MARINA</t>
        </is>
      </c>
      <c r="E38">
        <f>DATEDIF("11/06/1965",TODAY(),"Y")&amp;IF(DATEDIF("11/06/1965",TODAY(),"Y")=1," año, "," años, ")&amp;DATEDIF("11/06/1965",TODAY(),"YM")&amp;IF(DATEDIF("11/06/1965",TODAY(),"YM")=1," mes, "," meses, ")&amp;DATEDIF("11/06/1965",TODAY(),"MD")&amp;IF(DATEDIF("11/06/1965",TODAY(),"MD")=1," día"," días")</f>
        <v/>
      </c>
      <c r="F38" t="inlineStr">
        <is>
          <t>17/11/2021 16:38:42</t>
        </is>
      </c>
      <c r="G38" t="inlineStr">
        <is>
          <t>17/11/2021 16:38:42</t>
        </is>
      </c>
      <c r="H38" t="inlineStr">
        <is>
          <t>San Miguel</t>
        </is>
      </c>
      <c r="I38" t="inlineStr">
        <is>
          <t>Teleorientación</t>
        </is>
      </c>
      <c r="J38" t="inlineStr">
        <is>
          <t>999 999 999</t>
        </is>
      </c>
      <c r="K38" t="inlineStr">
        <is>
          <t>Atendido</t>
        </is>
      </c>
      <c r="L38" t="inlineStr">
        <is>
          <t>Teleatiendo</t>
        </is>
      </c>
      <c r="M38" t="inlineStr">
        <is>
          <t xml:space="preserve">Z76.9 - Personas en contacto con los servicios de salud en circunstancias no especificadas [definitivo] </t>
        </is>
      </c>
    </row>
    <row r="39">
      <c r="A39" t="n">
        <v>35</v>
      </c>
      <c r="B39" t="inlineStr">
        <is>
          <t>DNI</t>
        </is>
      </c>
      <c r="C39" t="inlineStr">
        <is>
          <t>77231193</t>
        </is>
      </c>
      <c r="D39" t="inlineStr">
        <is>
          <t>SOLIS OLIVERA, HILDA DEL CARMEN</t>
        </is>
      </c>
      <c r="E39">
        <f>DATEDIF("29/12/1997",TODAY(),"Y")&amp;IF(DATEDIF("29/12/1997",TODAY(),"Y")=1," año, "," años, ")&amp;DATEDIF("29/12/1997",TODAY(),"YM")&amp;IF(DATEDIF("29/12/1997",TODAY(),"YM")=1," mes, "," meses, ")&amp;DATEDIF("29/12/1997",TODAY(),"MD")&amp;IF(DATEDIF("29/12/1997",TODAY(),"MD")=1," día"," días")</f>
        <v/>
      </c>
      <c r="F39" t="inlineStr">
        <is>
          <t>17/11/2021 16:54:58</t>
        </is>
      </c>
      <c r="G39" t="inlineStr">
        <is>
          <t>17/11/2021 16:54:58</t>
        </is>
      </c>
      <c r="H39" t="inlineStr">
        <is>
          <t>Jaén</t>
        </is>
      </c>
      <c r="I39" t="inlineStr">
        <is>
          <t>Teleorientación</t>
        </is>
      </c>
      <c r="J39" t="inlineStr">
        <is>
          <t>998 981 958</t>
        </is>
      </c>
      <c r="K39" t="inlineStr">
        <is>
          <t>Atendido</t>
        </is>
      </c>
      <c r="L39" t="inlineStr">
        <is>
          <t>Teleatiendo</t>
        </is>
      </c>
      <c r="M39" t="inlineStr">
        <is>
          <t xml:space="preserve">Z76.9 - Personas en contacto con los servicios de salud en circunstancias no especificadas [definitivo] </t>
        </is>
      </c>
    </row>
    <row r="40">
      <c r="A40" t="n">
        <v>36</v>
      </c>
      <c r="B40" t="inlineStr">
        <is>
          <t>DNI</t>
        </is>
      </c>
      <c r="C40" t="inlineStr">
        <is>
          <t>25729433</t>
        </is>
      </c>
      <c r="D40" t="inlineStr">
        <is>
          <t>DELGADO CRESPO, GERMAN JESUS</t>
        </is>
      </c>
      <c r="E40">
        <f>DATEDIF("30/11/1972",TODAY(),"Y")&amp;IF(DATEDIF("30/11/1972",TODAY(),"Y")=1," año, "," años, ")&amp;DATEDIF("30/11/1972",TODAY(),"YM")&amp;IF(DATEDIF("30/11/1972",TODAY(),"YM")=1," mes, "," meses, ")&amp;DATEDIF("30/11/1972",TODAY(),"MD")&amp;IF(DATEDIF("30/11/1972",TODAY(),"MD")=1," día"," días")</f>
        <v/>
      </c>
      <c r="F40" t="inlineStr">
        <is>
          <t>17/11/2021 17:03:59</t>
        </is>
      </c>
      <c r="G40" t="inlineStr">
        <is>
          <t>17/11/2021 17:03:59</t>
        </is>
      </c>
      <c r="H40" t="inlineStr">
        <is>
          <t>Lima</t>
        </is>
      </c>
      <c r="I40" t="inlineStr">
        <is>
          <t>Teleorientación</t>
        </is>
      </c>
      <c r="J40" t="inlineStr">
        <is>
          <t>999 999 999</t>
        </is>
      </c>
      <c r="K40" t="inlineStr">
        <is>
          <t>Atendido</t>
        </is>
      </c>
      <c r="L40" t="inlineStr">
        <is>
          <t>Teleatiendo</t>
        </is>
      </c>
      <c r="M40" t="inlineStr">
        <is>
          <t xml:space="preserve">Z76.9 - Personas en contacto con los servicios de salud en circunstancias no especificadas [definitivo] </t>
        </is>
      </c>
    </row>
    <row r="41">
      <c r="A41" t="n">
        <v>37</v>
      </c>
      <c r="B41" t="inlineStr">
        <is>
          <t>DNI</t>
        </is>
      </c>
      <c r="C41" t="inlineStr">
        <is>
          <t>08526009</t>
        </is>
      </c>
      <c r="D41" t="inlineStr">
        <is>
          <t>GARCIA GONZALES, ALICIA TEODORA</t>
        </is>
      </c>
      <c r="E41">
        <f>DATEDIF("04/03/1941",TODAY(),"Y")&amp;IF(DATEDIF("04/03/1941",TODAY(),"Y")=1," año, "," años, ")&amp;DATEDIF("04/03/1941",TODAY(),"YM")&amp;IF(DATEDIF("04/03/1941",TODAY(),"YM")=1," mes, "," meses, ")&amp;DATEDIF("04/03/1941",TODAY(),"MD")&amp;IF(DATEDIF("04/03/1941",TODAY(),"MD")=1," día"," días")</f>
        <v/>
      </c>
      <c r="F41" t="inlineStr">
        <is>
          <t>17/11/2021 17:20:17</t>
        </is>
      </c>
      <c r="G41" t="inlineStr">
        <is>
          <t>17/11/2021 17:20:17</t>
        </is>
      </c>
      <c r="H41" t="inlineStr">
        <is>
          <t>San Martín de Porres</t>
        </is>
      </c>
      <c r="I41" t="inlineStr">
        <is>
          <t>Teleorientación</t>
        </is>
      </c>
      <c r="J41" t="inlineStr">
        <is>
          <t>999 999 999</t>
        </is>
      </c>
      <c r="K41" t="inlineStr">
        <is>
          <t>Atendido</t>
        </is>
      </c>
      <c r="L41" t="inlineStr">
        <is>
          <t>Teleatiendo</t>
        </is>
      </c>
      <c r="M41" t="inlineStr">
        <is>
          <t xml:space="preserve">Z76.9 - Personas en contacto con los servicios de salud en circunstancias no especificadas [definitivo] </t>
        </is>
      </c>
    </row>
    <row r="42">
      <c r="A42" t="n">
        <v>38</v>
      </c>
      <c r="B42" t="inlineStr">
        <is>
          <t>DNI</t>
        </is>
      </c>
      <c r="C42" t="inlineStr">
        <is>
          <t>46819188</t>
        </is>
      </c>
      <c r="D42" t="inlineStr">
        <is>
          <t>SANCHEZ LUJAN, MARITA MASIEL</t>
        </is>
      </c>
      <c r="E42">
        <f>DATEDIF("27/02/1992",TODAY(),"Y")&amp;IF(DATEDIF("27/02/1992",TODAY(),"Y")=1," año, "," años, ")&amp;DATEDIF("27/02/1992",TODAY(),"YM")&amp;IF(DATEDIF("27/02/1992",TODAY(),"YM")=1," mes, "," meses, ")&amp;DATEDIF("27/02/1992",TODAY(),"MD")&amp;IF(DATEDIF("27/02/1992",TODAY(),"MD")=1," día"," días")</f>
        <v/>
      </c>
      <c r="F42" t="inlineStr">
        <is>
          <t>17/11/2021 17:35:07</t>
        </is>
      </c>
      <c r="G42" t="inlineStr">
        <is>
          <t>17/11/2021 17:35:07</t>
        </is>
      </c>
      <c r="H42" t="inlineStr">
        <is>
          <t>Callao</t>
        </is>
      </c>
      <c r="I42" t="inlineStr">
        <is>
          <t>Teleorientación</t>
        </is>
      </c>
      <c r="J42" t="inlineStr">
        <is>
          <t>999 999 999</t>
        </is>
      </c>
      <c r="K42" t="inlineStr">
        <is>
          <t>Atendido</t>
        </is>
      </c>
      <c r="L42" t="inlineStr">
        <is>
          <t>Teleatiendo</t>
        </is>
      </c>
      <c r="M42" t="inlineStr">
        <is>
          <t xml:space="preserve">Z76.9 - Personas en contacto con los servicios de salud en circunstancias no especificadas [definitivo] </t>
        </is>
      </c>
    </row>
    <row r="43">
      <c r="A43" t="n">
        <v>39</v>
      </c>
      <c r="B43" t="inlineStr">
        <is>
          <t>DNI</t>
        </is>
      </c>
      <c r="C43" t="inlineStr">
        <is>
          <t>03379897</t>
        </is>
      </c>
      <c r="D43" t="inlineStr">
        <is>
          <t>CHAVEZ MORANTE, NELIDA</t>
        </is>
      </c>
      <c r="E43">
        <f>DATEDIF("10/02/1976",TODAY(),"Y")&amp;IF(DATEDIF("10/02/1976",TODAY(),"Y")=1," año, "," años, ")&amp;DATEDIF("10/02/1976",TODAY(),"YM")&amp;IF(DATEDIF("10/02/1976",TODAY(),"YM")=1," mes, "," meses, ")&amp;DATEDIF("10/02/1976",TODAY(),"MD")&amp;IF(DATEDIF("10/02/1976",TODAY(),"MD")=1," día"," días")</f>
        <v/>
      </c>
      <c r="F43" t="inlineStr">
        <is>
          <t>17/11/2021 17:57:09</t>
        </is>
      </c>
      <c r="G43" t="inlineStr">
        <is>
          <t>17/11/2021 17:57:09</t>
        </is>
      </c>
      <c r="H43" t="inlineStr">
        <is>
          <t>Lima</t>
        </is>
      </c>
      <c r="I43" t="inlineStr">
        <is>
          <t>Teleorientación</t>
        </is>
      </c>
      <c r="J43" t="inlineStr">
        <is>
          <t>999 999 999</t>
        </is>
      </c>
      <c r="K43" t="inlineStr">
        <is>
          <t>Atendido</t>
        </is>
      </c>
      <c r="L43" t="inlineStr">
        <is>
          <t>Teleatiendo</t>
        </is>
      </c>
      <c r="M43" t="inlineStr">
        <is>
          <t xml:space="preserve">Z76.9 - Personas en contacto con los servicios de salud en circunstancias no especificadas [definitivo] </t>
        </is>
      </c>
    </row>
    <row r="44">
      <c r="A44" t="n">
        <v>40</v>
      </c>
      <c r="B44" t="inlineStr">
        <is>
          <t>DNI</t>
        </is>
      </c>
      <c r="C44" t="inlineStr">
        <is>
          <t>10510521</t>
        </is>
      </c>
      <c r="D44" t="inlineStr">
        <is>
          <t>OLIVERA ANGELES VDA DE TELLO, JESUS GRACIELA</t>
        </is>
      </c>
      <c r="E44">
        <f>DATEDIF("31/05/1940",TODAY(),"Y")&amp;IF(DATEDIF("31/05/1940",TODAY(),"Y")=1," año, "," años, ")&amp;DATEDIF("31/05/1940",TODAY(),"YM")&amp;IF(DATEDIF("31/05/1940",TODAY(),"YM")=1," mes, "," meses, ")&amp;DATEDIF("31/05/1940",TODAY(),"MD")&amp;IF(DATEDIF("31/05/1940",TODAY(),"MD")=1," día"," días")</f>
        <v/>
      </c>
      <c r="F44" t="inlineStr">
        <is>
          <t>17/11/2021 18:17:24</t>
        </is>
      </c>
      <c r="G44" t="inlineStr">
        <is>
          <t>17/11/2021 18:17:24</t>
        </is>
      </c>
      <c r="H44" t="inlineStr">
        <is>
          <t>San Miguel</t>
        </is>
      </c>
      <c r="I44" t="inlineStr">
        <is>
          <t>Teleorientación</t>
        </is>
      </c>
      <c r="J44" t="inlineStr">
        <is>
          <t>999 999 999</t>
        </is>
      </c>
      <c r="K44" t="inlineStr">
        <is>
          <t>Atendido</t>
        </is>
      </c>
      <c r="L44" t="inlineStr">
        <is>
          <t>Teleatiendo</t>
        </is>
      </c>
      <c r="M44" t="inlineStr">
        <is>
          <t xml:space="preserve">Z76.9 - Personas en contacto con los servicios de salud en circunstancias no especificadas [definitivo] </t>
        </is>
      </c>
    </row>
    <row r="45">
      <c r="A45" t="n">
        <v>41</v>
      </c>
      <c r="B45" t="inlineStr">
        <is>
          <t>DNI</t>
        </is>
      </c>
      <c r="C45" t="inlineStr">
        <is>
          <t>25492199</t>
        </is>
      </c>
      <c r="D45" t="inlineStr">
        <is>
          <t>SANDOVAL VDA DE FERRETTI, MARIA YOLANDA</t>
        </is>
      </c>
      <c r="E45">
        <f>DATEDIF("23/02/1944",TODAY(),"Y")&amp;IF(DATEDIF("23/02/1944",TODAY(),"Y")=1," año, "," años, ")&amp;DATEDIF("23/02/1944",TODAY(),"YM")&amp;IF(DATEDIF("23/02/1944",TODAY(),"YM")=1," mes, "," meses, ")&amp;DATEDIF("23/02/1944",TODAY(),"MD")&amp;IF(DATEDIF("23/02/1944",TODAY(),"MD")=1," día"," días")</f>
        <v/>
      </c>
      <c r="F45" t="inlineStr">
        <is>
          <t>17/11/2021 18:50:29</t>
        </is>
      </c>
      <c r="G45" t="inlineStr">
        <is>
          <t>17/11/2021 18:50:29</t>
        </is>
      </c>
      <c r="H45" t="inlineStr">
        <is>
          <t>Callao</t>
        </is>
      </c>
      <c r="I45" t="inlineStr">
        <is>
          <t>Teleorientación</t>
        </is>
      </c>
      <c r="J45" t="inlineStr">
        <is>
          <t>999 999 999</t>
        </is>
      </c>
      <c r="K45" t="inlineStr">
        <is>
          <t>Atendido</t>
        </is>
      </c>
      <c r="L45" t="inlineStr">
        <is>
          <t>Teleatiendo</t>
        </is>
      </c>
      <c r="M45" t="inlineStr">
        <is>
          <t xml:space="preserve">Z76.9 - Personas en contacto con los servicios de salud en circunstancias no especificadas [definitivo] </t>
        </is>
      </c>
    </row>
    <row r="46">
      <c r="A46" t="n">
        <v>42</v>
      </c>
      <c r="B46" t="inlineStr">
        <is>
          <t>DNI</t>
        </is>
      </c>
      <c r="C46" t="inlineStr">
        <is>
          <t>09072393</t>
        </is>
      </c>
      <c r="D46" t="inlineStr">
        <is>
          <t>REYNOSO FUENTES, MARIANO SERVO</t>
        </is>
      </c>
      <c r="E46">
        <f>DATEDIF("07/12/1951",TODAY(),"Y")&amp;IF(DATEDIF("07/12/1951",TODAY(),"Y")=1," año, "," años, ")&amp;DATEDIF("07/12/1951",TODAY(),"YM")&amp;IF(DATEDIF("07/12/1951",TODAY(),"YM")=1," mes, "," meses, ")&amp;DATEDIF("07/12/1951",TODAY(),"MD")&amp;IF(DATEDIF("07/12/1951",TODAY(),"MD")=1," día"," días")</f>
        <v/>
      </c>
      <c r="F46" t="inlineStr">
        <is>
          <t>17/11/2021 19:11:27</t>
        </is>
      </c>
      <c r="G46" t="inlineStr">
        <is>
          <t>17/11/2021 19:11:27</t>
        </is>
      </c>
      <c r="H46" t="inlineStr">
        <is>
          <t>Ate</t>
        </is>
      </c>
      <c r="I46" t="inlineStr">
        <is>
          <t>Teleorientación</t>
        </is>
      </c>
      <c r="J46" t="inlineStr">
        <is>
          <t>999 999 999</t>
        </is>
      </c>
      <c r="K46" t="inlineStr">
        <is>
          <t>Atendido</t>
        </is>
      </c>
      <c r="L46" t="inlineStr">
        <is>
          <t>Teleatiendo</t>
        </is>
      </c>
      <c r="M46" t="inlineStr">
        <is>
          <t xml:space="preserve">Z76.9 - Personas en contacto con los servicios de salud en circunstancias no especificadas [definitivo] </t>
        </is>
      </c>
    </row>
    <row r="47">
      <c r="A47" t="n">
        <v>43</v>
      </c>
      <c r="B47" t="inlineStr">
        <is>
          <t>DNI</t>
        </is>
      </c>
      <c r="C47" t="inlineStr">
        <is>
          <t>09100811</t>
        </is>
      </c>
      <c r="D47" t="inlineStr">
        <is>
          <t>NAVARRO BALDOCEDA, ADELAIDA</t>
        </is>
      </c>
      <c r="E47">
        <f>DATEDIF("23/04/1934",TODAY(),"Y")&amp;IF(DATEDIF("23/04/1934",TODAY(),"Y")=1," año, "," años, ")&amp;DATEDIF("23/04/1934",TODAY(),"YM")&amp;IF(DATEDIF("23/04/1934",TODAY(),"YM")=1," mes, "," meses, ")&amp;DATEDIF("23/04/1934",TODAY(),"MD")&amp;IF(DATEDIF("23/04/1934",TODAY(),"MD")=1," día"," días")</f>
        <v/>
      </c>
      <c r="F47" t="inlineStr">
        <is>
          <t>17/11/2021 19:34:22</t>
        </is>
      </c>
      <c r="G47" t="inlineStr">
        <is>
          <t>17/11/2021 19:34:22</t>
        </is>
      </c>
      <c r="H47" t="inlineStr">
        <is>
          <t>Rímac</t>
        </is>
      </c>
      <c r="I47" t="inlineStr">
        <is>
          <t>Teleorientación</t>
        </is>
      </c>
      <c r="J47" t="inlineStr">
        <is>
          <t>999 999 999</t>
        </is>
      </c>
      <c r="K47" t="inlineStr">
        <is>
          <t>Atendido</t>
        </is>
      </c>
      <c r="L47" t="inlineStr">
        <is>
          <t>Teleatiendo</t>
        </is>
      </c>
      <c r="M47" t="inlineStr">
        <is>
          <t xml:space="preserve">Z76.9 - Personas en contacto con los servicios de salud en circunstancias no especificadas [definitivo] </t>
        </is>
      </c>
    </row>
    <row r="48">
      <c r="A48" t="n">
        <v>44</v>
      </c>
      <c r="B48" t="inlineStr">
        <is>
          <t>DNI</t>
        </is>
      </c>
      <c r="C48" t="inlineStr">
        <is>
          <t>06948388</t>
        </is>
      </c>
      <c r="D48" t="inlineStr">
        <is>
          <t>RUEDA ARONI DE ORIHUELA, JULIA</t>
        </is>
      </c>
      <c r="E48">
        <f>DATEDIF("28/07/1948",TODAY(),"Y")&amp;IF(DATEDIF("28/07/1948",TODAY(),"Y")=1," año, "," años, ")&amp;DATEDIF("28/07/1948",TODAY(),"YM")&amp;IF(DATEDIF("28/07/1948",TODAY(),"YM")=1," mes, "," meses, ")&amp;DATEDIF("28/07/1948",TODAY(),"MD")&amp;IF(DATEDIF("28/07/1948",TODAY(),"MD")=1," día"," días")</f>
        <v/>
      </c>
      <c r="F48" t="inlineStr">
        <is>
          <t>17/11/2021 19:47:23</t>
        </is>
      </c>
      <c r="G48" t="inlineStr">
        <is>
          <t>17/11/2021 19:47:23</t>
        </is>
      </c>
      <c r="H48" t="inlineStr">
        <is>
          <t>Comas</t>
        </is>
      </c>
      <c r="I48" t="inlineStr">
        <is>
          <t>Teleorientación</t>
        </is>
      </c>
      <c r="J48" t="inlineStr">
        <is>
          <t>999 999 999</t>
        </is>
      </c>
      <c r="K48" t="inlineStr">
        <is>
          <t>Atendido</t>
        </is>
      </c>
      <c r="L48" t="inlineStr">
        <is>
          <t>Teleatiendo</t>
        </is>
      </c>
      <c r="M48" t="inlineStr">
        <is>
          <t xml:space="preserve">Z76.9 - Personas en contacto con los servicios de salud en circunstancias no especificadas [definitivo] </t>
        </is>
      </c>
    </row>
    <row r="49">
      <c r="A49" t="n">
        <v>45</v>
      </c>
      <c r="B49" t="inlineStr">
        <is>
          <t>DNI</t>
        </is>
      </c>
      <c r="C49" t="inlineStr">
        <is>
          <t>25475063</t>
        </is>
      </c>
      <c r="D49" t="inlineStr">
        <is>
          <t>PRETEL DE SILVA, BENEDICTA MARIA</t>
        </is>
      </c>
      <c r="E49">
        <f>DATEDIF("29/06/1950",TODAY(),"Y")&amp;IF(DATEDIF("29/06/1950",TODAY(),"Y")=1," año, "," años, ")&amp;DATEDIF("29/06/1950",TODAY(),"YM")&amp;IF(DATEDIF("29/06/1950",TODAY(),"YM")=1," mes, "," meses, ")&amp;DATEDIF("29/06/1950",TODAY(),"MD")&amp;IF(DATEDIF("29/06/1950",TODAY(),"MD")=1," día"," días")</f>
        <v/>
      </c>
      <c r="F49" t="inlineStr">
        <is>
          <t>17/11/2021 20:04:33</t>
        </is>
      </c>
      <c r="G49" t="inlineStr">
        <is>
          <t>17/11/2021 20:04:33</t>
        </is>
      </c>
      <c r="H49" t="inlineStr">
        <is>
          <t>Callao</t>
        </is>
      </c>
      <c r="I49" t="inlineStr">
        <is>
          <t>Teleorientación</t>
        </is>
      </c>
      <c r="J49" t="inlineStr">
        <is>
          <t>999 999 999</t>
        </is>
      </c>
      <c r="K49" t="inlineStr">
        <is>
          <t>Atendido</t>
        </is>
      </c>
      <c r="L49" t="inlineStr">
        <is>
          <t>Teleatiendo</t>
        </is>
      </c>
      <c r="M49" t="inlineStr">
        <is>
          <t xml:space="preserve">Z76.9 - Personas en contacto con los servicios de salud en circunstancias no especificadas [definitivo] </t>
        </is>
      </c>
    </row>
    <row r="50">
      <c r="A50" s="4" t="inlineStr">
        <is>
          <t>DATOS CONFIDENCIALES</t>
        </is>
      </c>
    </row>
  </sheetData>
  <mergeCells count="4">
    <mergeCell ref="A1:M1"/>
    <mergeCell ref="A2:M2"/>
    <mergeCell ref="A3:M3"/>
    <mergeCell ref="A50:M5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2021-11-18T00:59:54Z</dcterms:created>
  <dcterms:modified xsi:type="dcterms:W3CDTF">2021-11-18T00:59:54Z</dcterms:modified>
</cp:coreProperties>
</file>