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26/11/2021 14:09</t>
        </is>
      </c>
    </row>
    <row r="3">
      <c r="A3" s="2" t="inlineStr">
        <is>
          <t>FECHA INICIO: 26/11/2021 FECHA FINAL: 26/11/2021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10136478</t>
        </is>
      </c>
      <c r="D5" t="inlineStr">
        <is>
          <t>ROMERO ARCE, JOSE EMILIANO</t>
        </is>
      </c>
      <c r="E5">
        <f>DATEDIF("21/03/1961",TODAY(),"Y")&amp;IF(DATEDIF("21/03/1961",TODAY(),"Y")=1," año, "," años, ")&amp;DATEDIF("21/03/1961",TODAY(),"YM")&amp;IF(DATEDIF("21/03/1961",TODAY(),"YM")=1," mes, "," meses, ")&amp;DATEDIF("21/03/1961",TODAY(),"MD")&amp;IF(DATEDIF("21/03/1961",TODAY(),"MD")=1," día"," días")</f>
        <v/>
      </c>
      <c r="F5" t="inlineStr">
        <is>
          <t>26/11/2021 08:14:08</t>
        </is>
      </c>
      <c r="G5" t="inlineStr">
        <is>
          <t>26/11/2021 08:14:08</t>
        </is>
      </c>
      <c r="H5" t="inlineStr">
        <is>
          <t>Magdalena del Mar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06233009</t>
        </is>
      </c>
      <c r="D6" t="inlineStr">
        <is>
          <t>ROCCA RODRIGUEZ, DORIS JULIA</t>
        </is>
      </c>
      <c r="E6">
        <f>DATEDIF("23/06/1956",TODAY(),"Y")&amp;IF(DATEDIF("23/06/1956",TODAY(),"Y")=1," año, "," años, ")&amp;DATEDIF("23/06/1956",TODAY(),"YM")&amp;IF(DATEDIF("23/06/1956",TODAY(),"YM")=1," mes, "," meses, ")&amp;DATEDIF("23/06/1956",TODAY(),"MD")&amp;IF(DATEDIF("23/06/1956",TODAY(),"MD")=1," día"," días")</f>
        <v/>
      </c>
      <c r="F6" t="inlineStr">
        <is>
          <t>26/11/2021 08:19:23</t>
        </is>
      </c>
      <c r="G6" t="inlineStr">
        <is>
          <t>26/11/2021 08:19:23</t>
        </is>
      </c>
      <c r="H6" t="inlineStr">
        <is>
          <t>Santiago de Surco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07855060</t>
        </is>
      </c>
      <c r="D7" t="inlineStr">
        <is>
          <t>SALDARRIAGA ORTIZ, ALBERTO JUAN</t>
        </is>
      </c>
      <c r="E7">
        <f>DATEDIF("01/11/1959",TODAY(),"Y")&amp;IF(DATEDIF("01/11/1959",TODAY(),"Y")=1," año, "," años, ")&amp;DATEDIF("01/11/1959",TODAY(),"YM")&amp;IF(DATEDIF("01/11/1959",TODAY(),"YM")=1," mes, "," meses, ")&amp;DATEDIF("01/11/1959",TODAY(),"MD")&amp;IF(DATEDIF("01/11/1959",TODAY(),"MD")=1," día"," días")</f>
        <v/>
      </c>
      <c r="F7" t="inlineStr">
        <is>
          <t>26/11/2021 08:34:27</t>
        </is>
      </c>
      <c r="G7" t="inlineStr">
        <is>
          <t>26/11/2021 08:34:27</t>
        </is>
      </c>
      <c r="H7" t="inlineStr">
        <is>
          <t>San Isidro</t>
        </is>
      </c>
      <c r="I7" t="inlineStr">
        <is>
          <t>Teleorientación</t>
        </is>
      </c>
      <c r="J7" t="inlineStr">
        <is>
          <t>918 418 490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07855060</t>
        </is>
      </c>
      <c r="D8" t="inlineStr">
        <is>
          <t>SALDARRIAGA ORTIZ, ALBERTO JUAN</t>
        </is>
      </c>
      <c r="E8">
        <f>DATEDIF("01/11/1959",TODAY(),"Y")&amp;IF(DATEDIF("01/11/1959",TODAY(),"Y")=1," año, "," años, ")&amp;DATEDIF("01/11/1959",TODAY(),"YM")&amp;IF(DATEDIF("01/11/1959",TODAY(),"YM")=1," mes, "," meses, ")&amp;DATEDIF("01/11/1959",TODAY(),"MD")&amp;IF(DATEDIF("01/11/1959",TODAY(),"MD")=1," día"," días")</f>
        <v/>
      </c>
      <c r="F8" t="inlineStr">
        <is>
          <t>26/11/2021 08:36:22</t>
        </is>
      </c>
      <c r="G8" t="inlineStr">
        <is>
          <t>26/11/2021 08:36:22</t>
        </is>
      </c>
      <c r="H8" t="inlineStr">
        <is>
          <t>San Isidro</t>
        </is>
      </c>
      <c r="I8" t="inlineStr">
        <is>
          <t>Teleorientación</t>
        </is>
      </c>
      <c r="J8" t="inlineStr">
        <is>
          <t>918 418 490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08781616</t>
        </is>
      </c>
      <c r="D9" t="inlineStr">
        <is>
          <t>FUENTES MARQUEZ, LUIS ANTONIO</t>
        </is>
      </c>
      <c r="E9">
        <f>DATEDIF("25/09/1957",TODAY(),"Y")&amp;IF(DATEDIF("25/09/1957",TODAY(),"Y")=1," año, "," años, ")&amp;DATEDIF("25/09/1957",TODAY(),"YM")&amp;IF(DATEDIF("25/09/1957",TODAY(),"YM")=1," mes, "," meses, ")&amp;DATEDIF("25/09/1957",TODAY(),"MD")&amp;IF(DATEDIF("25/09/1957",TODAY(),"MD")=1," día"," días")</f>
        <v/>
      </c>
      <c r="F9" t="inlineStr">
        <is>
          <t>26/11/2021 08:38:07</t>
        </is>
      </c>
      <c r="G9" t="inlineStr">
        <is>
          <t>26/11/2021 08:38:07</t>
        </is>
      </c>
      <c r="H9" t="inlineStr">
        <is>
          <t>Santiago de Surco</t>
        </is>
      </c>
      <c r="I9" t="inlineStr">
        <is>
          <t>Teleorientación</t>
        </is>
      </c>
      <c r="J9" t="inlineStr">
        <is>
          <t>962 997 943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18182131</t>
        </is>
      </c>
      <c r="D10" t="inlineStr">
        <is>
          <t>ISLA VILLANUEVA, CESAR AUGUSTO</t>
        </is>
      </c>
      <c r="E10">
        <f>DATEDIF("04/05/1947",TODAY(),"Y")&amp;IF(DATEDIF("04/05/1947",TODAY(),"Y")=1," año, "," años, ")&amp;DATEDIF("04/05/1947",TODAY(),"YM")&amp;IF(DATEDIF("04/05/1947",TODAY(),"YM")=1," mes, "," meses, ")&amp;DATEDIF("04/05/1947",TODAY(),"MD")&amp;IF(DATEDIF("04/05/1947",TODAY(),"MD")=1," día"," días")</f>
        <v/>
      </c>
      <c r="F10" t="inlineStr">
        <is>
          <t>26/11/2021 08:47:06</t>
        </is>
      </c>
      <c r="G10" t="inlineStr">
        <is>
          <t>26/11/2021 08:47:06</t>
        </is>
      </c>
      <c r="H10" t="inlineStr">
        <is>
          <t>Chorrillos</t>
        </is>
      </c>
      <c r="I10" t="inlineStr">
        <is>
          <t>Teleorientación</t>
        </is>
      </c>
      <c r="J10" t="inlineStr">
        <is>
          <t>970 609 791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07016051</t>
        </is>
      </c>
      <c r="D11" t="inlineStr">
        <is>
          <t>ASTOCONDOR TORRES, MARIA CONSUELO DEL PILAR</t>
        </is>
      </c>
      <c r="E11">
        <f>DATEDIF("25/01/1953",TODAY(),"Y")&amp;IF(DATEDIF("25/01/1953",TODAY(),"Y")=1," año, "," años, ")&amp;DATEDIF("25/01/1953",TODAY(),"YM")&amp;IF(DATEDIF("25/01/1953",TODAY(),"YM")=1," mes, "," meses, ")&amp;DATEDIF("25/01/1953",TODAY(),"MD")&amp;IF(DATEDIF("25/01/1953",TODAY(),"MD")=1," día"," días")</f>
        <v/>
      </c>
      <c r="F11" t="inlineStr">
        <is>
          <t>26/11/2021 08:52:35</t>
        </is>
      </c>
      <c r="G11" t="inlineStr">
        <is>
          <t>26/11/2021 08:52:35</t>
        </is>
      </c>
      <c r="H11" t="inlineStr">
        <is>
          <t>Chorrillos</t>
        </is>
      </c>
      <c r="I11" t="inlineStr">
        <is>
          <t>Teleorientación</t>
        </is>
      </c>
      <c r="J11" t="inlineStr">
        <is>
          <t>949 731 304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41140211</t>
        </is>
      </c>
      <c r="D12" t="inlineStr">
        <is>
          <t>VEGA SANCHEZ, SILVIA MARIBEL</t>
        </is>
      </c>
      <c r="E12">
        <f>DATEDIF("02/11/1981",TODAY(),"Y")&amp;IF(DATEDIF("02/11/1981",TODAY(),"Y")=1," año, "," años, ")&amp;DATEDIF("02/11/1981",TODAY(),"YM")&amp;IF(DATEDIF("02/11/1981",TODAY(),"YM")=1," mes, "," meses, ")&amp;DATEDIF("02/11/1981",TODAY(),"MD")&amp;IF(DATEDIF("02/11/1981",TODAY(),"MD")=1," día"," días")</f>
        <v/>
      </c>
      <c r="F12" t="inlineStr">
        <is>
          <t>26/11/2021 08:57:41</t>
        </is>
      </c>
      <c r="G12" t="inlineStr">
        <is>
          <t>26/11/2021 08:57:41</t>
        </is>
      </c>
      <c r="H12" t="inlineStr">
        <is>
          <t>Lima</t>
        </is>
      </c>
      <c r="I12" t="inlineStr">
        <is>
          <t>Teleorientación</t>
        </is>
      </c>
      <c r="J12" t="inlineStr">
        <is>
          <t>988 392 007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08862036</t>
        </is>
      </c>
      <c r="D13" t="inlineStr">
        <is>
          <t>NAPAICO PATIÑO, RAUL FERNANDO</t>
        </is>
      </c>
      <c r="E13">
        <f>DATEDIF("16/09/1939",TODAY(),"Y")&amp;IF(DATEDIF("16/09/1939",TODAY(),"Y")=1," año, "," años, ")&amp;DATEDIF("16/09/1939",TODAY(),"YM")&amp;IF(DATEDIF("16/09/1939",TODAY(),"YM")=1," mes, "," meses, ")&amp;DATEDIF("16/09/1939",TODAY(),"MD")&amp;IF(DATEDIF("16/09/1939",TODAY(),"MD")=1," día"," días")</f>
        <v/>
      </c>
      <c r="F13" t="inlineStr">
        <is>
          <t>26/11/2021 09:02:17</t>
        </is>
      </c>
      <c r="G13" t="inlineStr">
        <is>
          <t>26/11/2021 09:02:17</t>
        </is>
      </c>
      <c r="H13" t="inlineStr">
        <is>
          <t>Surquillo</t>
        </is>
      </c>
      <c r="I13" t="inlineStr">
        <is>
          <t>Teleorientación</t>
        </is>
      </c>
      <c r="J13" t="inlineStr">
        <is>
          <t>996 755 063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08862036</t>
        </is>
      </c>
      <c r="D14" t="inlineStr">
        <is>
          <t>NAPAICO PATIÑO, RAUL FERNANDO</t>
        </is>
      </c>
      <c r="E14">
        <f>DATEDIF("16/09/1939",TODAY(),"Y")&amp;IF(DATEDIF("16/09/1939",TODAY(),"Y")=1," año, "," años, ")&amp;DATEDIF("16/09/1939",TODAY(),"YM")&amp;IF(DATEDIF("16/09/1939",TODAY(),"YM")=1," mes, "," meses, ")&amp;DATEDIF("16/09/1939",TODAY(),"MD")&amp;IF(DATEDIF("16/09/1939",TODAY(),"MD")=1," día"," días")</f>
        <v/>
      </c>
      <c r="F14" t="inlineStr">
        <is>
          <t>26/11/2021 09:14:08</t>
        </is>
      </c>
      <c r="G14" t="inlineStr">
        <is>
          <t>26/11/2021 09:14:08</t>
        </is>
      </c>
      <c r="H14" t="inlineStr">
        <is>
          <t>Surquillo</t>
        </is>
      </c>
      <c r="I14" t="inlineStr">
        <is>
          <t>Teleorientación</t>
        </is>
      </c>
      <c r="J14" t="inlineStr">
        <is>
          <t>996 755 063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17912775</t>
        </is>
      </c>
      <c r="D15" t="inlineStr">
        <is>
          <t>RODRIGUEZ DIAZ, SUSANN KELLY</t>
        </is>
      </c>
      <c r="E15">
        <f>DATEDIF("15/03/1971",TODAY(),"Y")&amp;IF(DATEDIF("15/03/1971",TODAY(),"Y")=1," año, "," años, ")&amp;DATEDIF("15/03/1971",TODAY(),"YM")&amp;IF(DATEDIF("15/03/1971",TODAY(),"YM")=1," mes, "," meses, ")&amp;DATEDIF("15/03/1971",TODAY(),"MD")&amp;IF(DATEDIF("15/03/1971",TODAY(),"MD")=1," día"," días")</f>
        <v/>
      </c>
      <c r="F15" t="inlineStr">
        <is>
          <t>26/11/2021 09:16:26</t>
        </is>
      </c>
      <c r="G15" t="inlineStr">
        <is>
          <t>26/11/2021 09:16:26</t>
        </is>
      </c>
      <c r="H15" t="inlineStr">
        <is>
          <t>Trujillo</t>
        </is>
      </c>
      <c r="I15" t="inlineStr">
        <is>
          <t>Teleorientación</t>
        </is>
      </c>
      <c r="J15" t="inlineStr">
        <is>
          <t>913 156 660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08048510</t>
        </is>
      </c>
      <c r="D16" t="inlineStr">
        <is>
          <t>PECHE ECHEVARRIA, JOSE BAUDILIO</t>
        </is>
      </c>
      <c r="E16">
        <f>DATEDIF("20/05/1949",TODAY(),"Y")&amp;IF(DATEDIF("20/05/1949",TODAY(),"Y")=1," año, "," años, ")&amp;DATEDIF("20/05/1949",TODAY(),"YM")&amp;IF(DATEDIF("20/05/1949",TODAY(),"YM")=1," mes, "," meses, ")&amp;DATEDIF("20/05/1949",TODAY(),"MD")&amp;IF(DATEDIF("20/05/1949",TODAY(),"MD")=1," día"," días")</f>
        <v/>
      </c>
      <c r="F16" t="inlineStr">
        <is>
          <t>26/11/2021 09:32:07</t>
        </is>
      </c>
      <c r="G16" t="inlineStr">
        <is>
          <t>26/11/2021 09:32:07</t>
        </is>
      </c>
      <c r="H16" t="inlineStr">
        <is>
          <t>Comas</t>
        </is>
      </c>
      <c r="I16" t="inlineStr">
        <is>
          <t>Teleorientación</t>
        </is>
      </c>
      <c r="J16" t="inlineStr">
        <is>
          <t>957 341 123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41413550</t>
        </is>
      </c>
      <c r="D17" t="inlineStr">
        <is>
          <t>DUFFO GAMARRA, MARTIN AUGUSTO</t>
        </is>
      </c>
      <c r="E17">
        <f>DATEDIF("01/04/1982",TODAY(),"Y")&amp;IF(DATEDIF("01/04/1982",TODAY(),"Y")=1," año, "," años, ")&amp;DATEDIF("01/04/1982",TODAY(),"YM")&amp;IF(DATEDIF("01/04/1982",TODAY(),"YM")=1," mes, "," meses, ")&amp;DATEDIF("01/04/1982",TODAY(),"MD")&amp;IF(DATEDIF("01/04/1982",TODAY(),"MD")=1," día"," días")</f>
        <v/>
      </c>
      <c r="F17" t="inlineStr">
        <is>
          <t>26/11/2021 10:42:27</t>
        </is>
      </c>
      <c r="G17" t="inlineStr">
        <is>
          <t>26/11/2021 10:42:27</t>
        </is>
      </c>
      <c r="H17" t="inlineStr">
        <is>
          <t>San Borja</t>
        </is>
      </c>
      <c r="I17" t="inlineStr">
        <is>
          <t>Teleorientación</t>
        </is>
      </c>
      <c r="J17" t="inlineStr">
        <is>
          <t>955 888 144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08048510</t>
        </is>
      </c>
      <c r="D18" t="inlineStr">
        <is>
          <t>PECHE ECHEVARRIA, JOSE BAUDILIO</t>
        </is>
      </c>
      <c r="E18">
        <f>DATEDIF("20/05/1949",TODAY(),"Y")&amp;IF(DATEDIF("20/05/1949",TODAY(),"Y")=1," año, "," años, ")&amp;DATEDIF("20/05/1949",TODAY(),"YM")&amp;IF(DATEDIF("20/05/1949",TODAY(),"YM")=1," mes, "," meses, ")&amp;DATEDIF("20/05/1949",TODAY(),"MD")&amp;IF(DATEDIF("20/05/1949",TODAY(),"MD")=1," día"," días")</f>
        <v/>
      </c>
      <c r="F18" t="inlineStr">
        <is>
          <t>26/11/2021 10:44:17</t>
        </is>
      </c>
      <c r="G18" t="inlineStr">
        <is>
          <t>26/11/2021 10:44:17</t>
        </is>
      </c>
      <c r="H18" t="inlineStr">
        <is>
          <t>Comas</t>
        </is>
      </c>
      <c r="I18" t="inlineStr">
        <is>
          <t>Teleorientación</t>
        </is>
      </c>
      <c r="J18" t="inlineStr">
        <is>
          <t>957 341 123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09679820</t>
        </is>
      </c>
      <c r="D19" t="inlineStr">
        <is>
          <t>RABANAL URBINA, URSULA DOROTHY</t>
        </is>
      </c>
      <c r="E19">
        <f>DATEDIF("19/05/1974",TODAY(),"Y")&amp;IF(DATEDIF("19/05/1974",TODAY(),"Y")=1," año, "," años, ")&amp;DATEDIF("19/05/1974",TODAY(),"YM")&amp;IF(DATEDIF("19/05/1974",TODAY(),"YM")=1," mes, "," meses, ")&amp;DATEDIF("19/05/1974",TODAY(),"MD")&amp;IF(DATEDIF("19/05/1974",TODAY(),"MD")=1," día"," días")</f>
        <v/>
      </c>
      <c r="F19" t="inlineStr">
        <is>
          <t>26/11/2021 10:46:24</t>
        </is>
      </c>
      <c r="G19" t="inlineStr">
        <is>
          <t>26/11/2021 10:46:24</t>
        </is>
      </c>
      <c r="H19" t="inlineStr">
        <is>
          <t>Pueblo Libre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09431657</t>
        </is>
      </c>
      <c r="D20" t="inlineStr">
        <is>
          <t>MEZA VASQUEZ, LILY ALTAIR</t>
        </is>
      </c>
      <c r="E20">
        <f>DATEDIF("16/11/1968",TODAY(),"Y")&amp;IF(DATEDIF("16/11/1968",TODAY(),"Y")=1," año, "," años, ")&amp;DATEDIF("16/11/1968",TODAY(),"YM")&amp;IF(DATEDIF("16/11/1968",TODAY(),"YM")=1," mes, "," meses, ")&amp;DATEDIF("16/11/1968",TODAY(),"MD")&amp;IF(DATEDIF("16/11/1968",TODAY(),"MD")=1," día"," días")</f>
        <v/>
      </c>
      <c r="F20" t="inlineStr">
        <is>
          <t>26/11/2021 10:49:57</t>
        </is>
      </c>
      <c r="G20" t="inlineStr">
        <is>
          <t>26/11/2021 10:49:57</t>
        </is>
      </c>
      <c r="H20" t="inlineStr">
        <is>
          <t>Lima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09413676</t>
        </is>
      </c>
      <c r="D21" t="inlineStr">
        <is>
          <t>CONDORI HUAMAN, ANTONIA</t>
        </is>
      </c>
      <c r="E21">
        <f>DATEDIF("12/06/1953",TODAY(),"Y")&amp;IF(DATEDIF("12/06/1953",TODAY(),"Y")=1," año, "," años, ")&amp;DATEDIF("12/06/1953",TODAY(),"YM")&amp;IF(DATEDIF("12/06/1953",TODAY(),"YM")=1," mes, "," meses, ")&amp;DATEDIF("12/06/1953",TODAY(),"MD")&amp;IF(DATEDIF("12/06/1953",TODAY(),"MD")=1," día"," días")</f>
        <v/>
      </c>
      <c r="F21" t="inlineStr">
        <is>
          <t>26/11/2021 10:51:52</t>
        </is>
      </c>
      <c r="G21" t="inlineStr">
        <is>
          <t>26/11/2021 10:51:52</t>
        </is>
      </c>
      <c r="H21" t="inlineStr">
        <is>
          <t>San Juan de Lurigancho</t>
        </is>
      </c>
      <c r="I21" t="inlineStr">
        <is>
          <t>Teleorientación</t>
        </is>
      </c>
      <c r="J21" t="inlineStr">
        <is>
          <t>981 372 563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08700875</t>
        </is>
      </c>
      <c r="D22" t="inlineStr">
        <is>
          <t>REYES LOPEZ, MARIBEL</t>
        </is>
      </c>
      <c r="E22">
        <f>DATEDIF("12/03/1966",TODAY(),"Y")&amp;IF(DATEDIF("12/03/1966",TODAY(),"Y")=1," año, "," años, ")&amp;DATEDIF("12/03/1966",TODAY(),"YM")&amp;IF(DATEDIF("12/03/1966",TODAY(),"YM")=1," mes, "," meses, ")&amp;DATEDIF("12/03/1966",TODAY(),"MD")&amp;IF(DATEDIF("12/03/1966",TODAY(),"MD")=1," día"," días")</f>
        <v/>
      </c>
      <c r="F22" t="inlineStr">
        <is>
          <t>26/11/2021 10:54:15</t>
        </is>
      </c>
      <c r="G22" t="inlineStr">
        <is>
          <t>26/11/2021 10:54:15</t>
        </is>
      </c>
      <c r="H22" t="inlineStr">
        <is>
          <t>Los Olivos</t>
        </is>
      </c>
      <c r="I22" t="inlineStr">
        <is>
          <t>Teleorientación</t>
        </is>
      </c>
      <c r="J22" t="inlineStr">
        <is>
          <t>939 134 502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31668155</t>
        </is>
      </c>
      <c r="D23" t="inlineStr">
        <is>
          <t>MAUTINO ORTIZ, ARTURO PEÑAFORT</t>
        </is>
      </c>
      <c r="E23">
        <f>DATEDIF("03/03/1975",TODAY(),"Y")&amp;IF(DATEDIF("03/03/1975",TODAY(),"Y")=1," año, "," años, ")&amp;DATEDIF("03/03/1975",TODAY(),"YM")&amp;IF(DATEDIF("03/03/1975",TODAY(),"YM")=1," mes, "," meses, ")&amp;DATEDIF("03/03/1975",TODAY(),"MD")&amp;IF(DATEDIF("03/03/1975",TODAY(),"MD")=1," día"," días")</f>
        <v/>
      </c>
      <c r="F23" t="inlineStr">
        <is>
          <t>26/11/2021 10:56:08</t>
        </is>
      </c>
      <c r="G23" t="inlineStr">
        <is>
          <t>26/11/2021 10:56:08</t>
        </is>
      </c>
      <c r="H23" t="inlineStr">
        <is>
          <t>Lima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09142238</t>
        </is>
      </c>
      <c r="D24" t="inlineStr">
        <is>
          <t>TELLEZ PEREZ, RAFAEL PELAYO</t>
        </is>
      </c>
      <c r="E24">
        <f>DATEDIF("24/10/1948",TODAY(),"Y")&amp;IF(DATEDIF("24/10/1948",TODAY(),"Y")=1," año, "," años, ")&amp;DATEDIF("24/10/1948",TODAY(),"YM")&amp;IF(DATEDIF("24/10/1948",TODAY(),"YM")=1," mes, "," meses, ")&amp;DATEDIF("24/10/1948",TODAY(),"MD")&amp;IF(DATEDIF("24/10/1948",TODAY(),"MD")=1," día"," días")</f>
        <v/>
      </c>
      <c r="F24" t="inlineStr">
        <is>
          <t>26/11/2021 10:58:14</t>
        </is>
      </c>
      <c r="G24" t="inlineStr">
        <is>
          <t>26/11/2021 10:58:14</t>
        </is>
      </c>
      <c r="H24" t="inlineStr">
        <is>
          <t>San Juan de Miraflores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07524665</t>
        </is>
      </c>
      <c r="D25" t="inlineStr">
        <is>
          <t>MOSCOSO LOPEZ, JESSICA DEL ROCIO</t>
        </is>
      </c>
      <c r="E25">
        <f>DATEDIF("27/07/1977",TODAY(),"Y")&amp;IF(DATEDIF("27/07/1977",TODAY(),"Y")=1," año, "," años, ")&amp;DATEDIF("27/07/1977",TODAY(),"YM")&amp;IF(DATEDIF("27/07/1977",TODAY(),"YM")=1," mes, "," meses, ")&amp;DATEDIF("27/07/1977",TODAY(),"MD")&amp;IF(DATEDIF("27/07/1977",TODAY(),"MD")=1," día"," días")</f>
        <v/>
      </c>
      <c r="F25" t="inlineStr">
        <is>
          <t>26/11/2021 11:00:06</t>
        </is>
      </c>
      <c r="G25" t="inlineStr">
        <is>
          <t>26/11/2021 11:00:06</t>
        </is>
      </c>
      <c r="H25" t="inlineStr">
        <is>
          <t>La Victoria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07809138</t>
        </is>
      </c>
      <c r="D26" t="inlineStr">
        <is>
          <t>GONZALES REYES, LUISA MARLENE</t>
        </is>
      </c>
      <c r="E26">
        <f>DATEDIF("08/09/1952",TODAY(),"Y")&amp;IF(DATEDIF("08/09/1952",TODAY(),"Y")=1," año, "," años, ")&amp;DATEDIF("08/09/1952",TODAY(),"YM")&amp;IF(DATEDIF("08/09/1952",TODAY(),"YM")=1," mes, "," meses, ")&amp;DATEDIF("08/09/1952",TODAY(),"MD")&amp;IF(DATEDIF("08/09/1952",TODAY(),"MD")=1," día"," días")</f>
        <v/>
      </c>
      <c r="F26" t="inlineStr">
        <is>
          <t>26/11/2021 11:01:46</t>
        </is>
      </c>
      <c r="G26" t="inlineStr">
        <is>
          <t>26/11/2021 11:01:47</t>
        </is>
      </c>
      <c r="H26" t="inlineStr">
        <is>
          <t>Miraflores</t>
        </is>
      </c>
      <c r="I26" t="inlineStr">
        <is>
          <t>Teleorientación</t>
        </is>
      </c>
      <c r="J26" t="inlineStr">
        <is>
          <t>957 391 629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06748202</t>
        </is>
      </c>
      <c r="D27" t="inlineStr">
        <is>
          <t>VENTURA PALOMINO DE CUELLAR, VICTORIA</t>
        </is>
      </c>
      <c r="E27">
        <f>DATEDIF("02/11/1939",TODAY(),"Y")&amp;IF(DATEDIF("02/11/1939",TODAY(),"Y")=1," año, "," años, ")&amp;DATEDIF("02/11/1939",TODAY(),"YM")&amp;IF(DATEDIF("02/11/1939",TODAY(),"YM")=1," mes, "," meses, ")&amp;DATEDIF("02/11/1939",TODAY(),"MD")&amp;IF(DATEDIF("02/11/1939",TODAY(),"MD")=1," día"," días")</f>
        <v/>
      </c>
      <c r="F27" t="inlineStr">
        <is>
          <t>26/11/2021 11:03:58</t>
        </is>
      </c>
      <c r="G27" t="inlineStr">
        <is>
          <t>26/11/2021 11:03:58</t>
        </is>
      </c>
      <c r="H27" t="inlineStr">
        <is>
          <t>Comas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07214994</t>
        </is>
      </c>
      <c r="D28" t="inlineStr">
        <is>
          <t>GALLO OTERO, AURORA MARIA</t>
        </is>
      </c>
      <c r="E28">
        <f>DATEDIF("17/01/1938",TODAY(),"Y")&amp;IF(DATEDIF("17/01/1938",TODAY(),"Y")=1," año, "," años, ")&amp;DATEDIF("17/01/1938",TODAY(),"YM")&amp;IF(DATEDIF("17/01/1938",TODAY(),"YM")=1," mes, "," meses, ")&amp;DATEDIF("17/01/1938",TODAY(),"MD")&amp;IF(DATEDIF("17/01/1938",TODAY(),"MD")=1," día"," días")</f>
        <v/>
      </c>
      <c r="F28" t="inlineStr">
        <is>
          <t>26/11/2021 11:07:45</t>
        </is>
      </c>
      <c r="G28" t="inlineStr">
        <is>
          <t>26/11/2021 11:07:45</t>
        </is>
      </c>
      <c r="H28" t="inlineStr">
        <is>
          <t>Pueblo Libre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10730941</t>
        </is>
      </c>
      <c r="D29" t="inlineStr">
        <is>
          <t>BENAVIDES CORDOVA, JULIA ERIKA</t>
        </is>
      </c>
      <c r="E29">
        <f>DATEDIF("23/06/1978",TODAY(),"Y")&amp;IF(DATEDIF("23/06/1978",TODAY(),"Y")=1," año, "," años, ")&amp;DATEDIF("23/06/1978",TODAY(),"YM")&amp;IF(DATEDIF("23/06/1978",TODAY(),"YM")=1," mes, "," meses, ")&amp;DATEDIF("23/06/1978",TODAY(),"MD")&amp;IF(DATEDIF("23/06/1978",TODAY(),"MD")=1," día"," días")</f>
        <v/>
      </c>
      <c r="F29" t="inlineStr">
        <is>
          <t>26/11/2021 11:31:56</t>
        </is>
      </c>
      <c r="G29" t="inlineStr">
        <is>
          <t>26/11/2021 11:31:56</t>
        </is>
      </c>
      <c r="H29" t="inlineStr">
        <is>
          <t>Comas</t>
        </is>
      </c>
      <c r="I29" t="inlineStr">
        <is>
          <t>Teleorientación</t>
        </is>
      </c>
      <c r="J29" t="inlineStr">
        <is>
          <t>932 031 333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06964152</t>
        </is>
      </c>
      <c r="D30" t="inlineStr">
        <is>
          <t>ORIHUELA ZAMORA, OCTAVIO</t>
        </is>
      </c>
      <c r="E30">
        <f>DATEDIF("22/03/1948",TODAY(),"Y")&amp;IF(DATEDIF("22/03/1948",TODAY(),"Y")=1," año, "," años, ")&amp;DATEDIF("22/03/1948",TODAY(),"YM")&amp;IF(DATEDIF("22/03/1948",TODAY(),"YM")=1," mes, "," meses, ")&amp;DATEDIF("22/03/1948",TODAY(),"MD")&amp;IF(DATEDIF("22/03/1948",TODAY(),"MD")=1," día"," días")</f>
        <v/>
      </c>
      <c r="F30" t="inlineStr">
        <is>
          <t>26/11/2021 11:40:44</t>
        </is>
      </c>
      <c r="G30" t="inlineStr">
        <is>
          <t>26/11/2021 11:40:44</t>
        </is>
      </c>
      <c r="H30" t="inlineStr">
        <is>
          <t>Los Olivos</t>
        </is>
      </c>
      <c r="I30" t="inlineStr">
        <is>
          <t>Teleorientación</t>
        </is>
      </c>
      <c r="J30" t="inlineStr">
        <is>
          <t>980 665 128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07911408</t>
        </is>
      </c>
      <c r="D31" t="inlineStr">
        <is>
          <t>YEP FUPUY, ELLA FAUSTA</t>
        </is>
      </c>
      <c r="E31">
        <f>DATEDIF("15/03/1954",TODAY(),"Y")&amp;IF(DATEDIF("15/03/1954",TODAY(),"Y")=1," año, "," años, ")&amp;DATEDIF("15/03/1954",TODAY(),"YM")&amp;IF(DATEDIF("15/03/1954",TODAY(),"YM")=1," mes, "," meses, ")&amp;DATEDIF("15/03/1954",TODAY(),"MD")&amp;IF(DATEDIF("15/03/1954",TODAY(),"MD")=1," día"," días")</f>
        <v/>
      </c>
      <c r="F31" t="inlineStr">
        <is>
          <t>26/11/2021 11:50:55</t>
        </is>
      </c>
      <c r="G31" t="inlineStr">
        <is>
          <t>26/11/2021 11:50:55</t>
        </is>
      </c>
      <c r="H31" t="inlineStr">
        <is>
          <t>San Borja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09854958</t>
        </is>
      </c>
      <c r="D32" t="inlineStr">
        <is>
          <t>GUISLAN TORRES, ALBERTO EMILIO</t>
        </is>
      </c>
      <c r="E32">
        <f>DATEDIF("14/01/1952",TODAY(),"Y")&amp;IF(DATEDIF("14/01/1952",TODAY(),"Y")=1," año, "," años, ")&amp;DATEDIF("14/01/1952",TODAY(),"YM")&amp;IF(DATEDIF("14/01/1952",TODAY(),"YM")=1," mes, "," meses, ")&amp;DATEDIF("14/01/1952",TODAY(),"MD")&amp;IF(DATEDIF("14/01/1952",TODAY(),"MD")=1," día"," días")</f>
        <v/>
      </c>
      <c r="F32" t="inlineStr">
        <is>
          <t>26/11/2021 11:55:03</t>
        </is>
      </c>
      <c r="G32" t="inlineStr">
        <is>
          <t>26/11/2021 11:55:03</t>
        </is>
      </c>
      <c r="H32" t="inlineStr">
        <is>
          <t>Jesús María</t>
        </is>
      </c>
      <c r="I32" t="inlineStr">
        <is>
          <t>Teleorientación</t>
        </is>
      </c>
      <c r="J32" t="inlineStr">
        <is>
          <t>988 440 218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25783862</t>
        </is>
      </c>
      <c r="D33" t="inlineStr">
        <is>
          <t>GARCIA DULANTO, JORGE LUIS</t>
        </is>
      </c>
      <c r="E33">
        <f>DATEDIF("29/08/1975",TODAY(),"Y")&amp;IF(DATEDIF("29/08/1975",TODAY(),"Y")=1," año, "," años, ")&amp;DATEDIF("29/08/1975",TODAY(),"YM")&amp;IF(DATEDIF("29/08/1975",TODAY(),"YM")=1," mes, "," meses, ")&amp;DATEDIF("29/08/1975",TODAY(),"MD")&amp;IF(DATEDIF("29/08/1975",TODAY(),"MD")=1," día"," días")</f>
        <v/>
      </c>
      <c r="F33" t="inlineStr">
        <is>
          <t>26/11/2021 11:59:58</t>
        </is>
      </c>
      <c r="G33" t="inlineStr">
        <is>
          <t>26/11/2021 11:59:58</t>
        </is>
      </c>
      <c r="H33" t="inlineStr">
        <is>
          <t>Callao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70106266</t>
        </is>
      </c>
      <c r="D34" t="inlineStr">
        <is>
          <t>YABAR COLOMA, ANDREA MARIA</t>
        </is>
      </c>
      <c r="E34">
        <f>DATEDIF("11/08/1997",TODAY(),"Y")&amp;IF(DATEDIF("11/08/1997",TODAY(),"Y")=1," año, "," años, ")&amp;DATEDIF("11/08/1997",TODAY(),"YM")&amp;IF(DATEDIF("11/08/1997",TODAY(),"YM")=1," mes, "," meses, ")&amp;DATEDIF("11/08/1997",TODAY(),"MD")&amp;IF(DATEDIF("11/08/1997",TODAY(),"MD")=1," día"," días")</f>
        <v/>
      </c>
      <c r="F34" t="inlineStr">
        <is>
          <t>26/11/2021 12:12:13</t>
        </is>
      </c>
      <c r="G34" t="inlineStr">
        <is>
          <t>26/11/2021 12:12:13</t>
        </is>
      </c>
      <c r="H34" t="inlineStr">
        <is>
          <t>Miraflores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43570812</t>
        </is>
      </c>
      <c r="D35" t="inlineStr">
        <is>
          <t>OTERO DIAZ, NATIVIDAD CONSUELO</t>
        </is>
      </c>
      <c r="E35">
        <f>DATEDIF("12/05/1986",TODAY(),"Y")&amp;IF(DATEDIF("12/05/1986",TODAY(),"Y")=1," año, "," años, ")&amp;DATEDIF("12/05/1986",TODAY(),"YM")&amp;IF(DATEDIF("12/05/1986",TODAY(),"YM")=1," mes, "," meses, ")&amp;DATEDIF("12/05/1986",TODAY(),"MD")&amp;IF(DATEDIF("12/05/1986",TODAY(),"MD")=1," día"," días")</f>
        <v/>
      </c>
      <c r="F35" t="inlineStr">
        <is>
          <t>26/11/2021 12:15:43</t>
        </is>
      </c>
      <c r="G35" t="inlineStr">
        <is>
          <t>26/11/2021 12:15:43</t>
        </is>
      </c>
      <c r="H35" t="inlineStr">
        <is>
          <t>Chorrillos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10220148</t>
        </is>
      </c>
      <c r="D36" t="inlineStr">
        <is>
          <t>SRAIBER KAUFFMAN DE BALDERA, CYNTHIA</t>
        </is>
      </c>
      <c r="E36">
        <f>DATEDIF("13/04/1975",TODAY(),"Y")&amp;IF(DATEDIF("13/04/1975",TODAY(),"Y")=1," año, "," años, ")&amp;DATEDIF("13/04/1975",TODAY(),"YM")&amp;IF(DATEDIF("13/04/1975",TODAY(),"YM")=1," mes, "," meses, ")&amp;DATEDIF("13/04/1975",TODAY(),"MD")&amp;IF(DATEDIF("13/04/1975",TODAY(),"MD")=1," día"," días")</f>
        <v/>
      </c>
      <c r="F36" t="inlineStr">
        <is>
          <t>26/11/2021 12:19:43</t>
        </is>
      </c>
      <c r="G36" t="inlineStr">
        <is>
          <t>26/11/2021 12:19:43</t>
        </is>
      </c>
      <c r="H36" t="inlineStr">
        <is>
          <t>San Isidro</t>
        </is>
      </c>
      <c r="I36" t="inlineStr">
        <is>
          <t>Teleorientación</t>
        </is>
      </c>
      <c r="J36" t="inlineStr">
        <is>
          <t>995 413 321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41823061</t>
        </is>
      </c>
      <c r="D37" t="inlineStr">
        <is>
          <t>MEJIA MORALES, CARLO RAFAEL</t>
        </is>
      </c>
      <c r="E37">
        <f>DATEDIF("02/03/1983",TODAY(),"Y")&amp;IF(DATEDIF("02/03/1983",TODAY(),"Y")=1," año, "," años, ")&amp;DATEDIF("02/03/1983",TODAY(),"YM")&amp;IF(DATEDIF("02/03/1983",TODAY(),"YM")=1," mes, "," meses, ")&amp;DATEDIF("02/03/1983",TODAY(),"MD")&amp;IF(DATEDIF("02/03/1983",TODAY(),"MD")=1," día"," días")</f>
        <v/>
      </c>
      <c r="F37" t="inlineStr">
        <is>
          <t>26/11/2021 12:29:58</t>
        </is>
      </c>
      <c r="G37" t="inlineStr">
        <is>
          <t>26/11/2021 12:29:58</t>
        </is>
      </c>
      <c r="H37" t="inlineStr">
        <is>
          <t>Surquillo</t>
        </is>
      </c>
      <c r="I37" t="inlineStr">
        <is>
          <t>Teleorientación</t>
        </is>
      </c>
      <c r="J37" t="inlineStr">
        <is>
          <t>999 588 993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09855567</t>
        </is>
      </c>
      <c r="D38" t="inlineStr">
        <is>
          <t>DEL AGUILA OCHOA, LAURA ALICIA</t>
        </is>
      </c>
      <c r="E38">
        <f>DATEDIF("16/01/1974",TODAY(),"Y")&amp;IF(DATEDIF("16/01/1974",TODAY(),"Y")=1," año, "," años, ")&amp;DATEDIF("16/01/1974",TODAY(),"YM")&amp;IF(DATEDIF("16/01/1974",TODAY(),"YM")=1," mes, "," meses, ")&amp;DATEDIF("16/01/1974",TODAY(),"MD")&amp;IF(DATEDIF("16/01/1974",TODAY(),"MD")=1," día"," días")</f>
        <v/>
      </c>
      <c r="F38" t="inlineStr">
        <is>
          <t>26/11/2021 12:49:58</t>
        </is>
      </c>
      <c r="G38" t="inlineStr">
        <is>
          <t>26/11/2021 12:49:58</t>
        </is>
      </c>
      <c r="H38" t="inlineStr">
        <is>
          <t>San Miguel</t>
        </is>
      </c>
      <c r="I38" t="inlineStr">
        <is>
          <t>Teleorientación</t>
        </is>
      </c>
      <c r="J38" t="inlineStr">
        <is>
          <t>999 999 999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t="n">
        <v>35</v>
      </c>
      <c r="B39" t="inlineStr">
        <is>
          <t>DNI</t>
        </is>
      </c>
      <c r="C39" t="inlineStr">
        <is>
          <t>06172212</t>
        </is>
      </c>
      <c r="D39" t="inlineStr">
        <is>
          <t>ORTIZ LAZO, LUIS EVER</t>
        </is>
      </c>
      <c r="E39">
        <f>DATEDIF("17/12/1959",TODAY(),"Y")&amp;IF(DATEDIF("17/12/1959",TODAY(),"Y")=1," año, "," años, ")&amp;DATEDIF("17/12/1959",TODAY(),"YM")&amp;IF(DATEDIF("17/12/1959",TODAY(),"YM")=1," mes, "," meses, ")&amp;DATEDIF("17/12/1959",TODAY(),"MD")&amp;IF(DATEDIF("17/12/1959",TODAY(),"MD")=1," día"," días")</f>
        <v/>
      </c>
      <c r="F39" t="inlineStr">
        <is>
          <t>26/11/2021 13:00:39</t>
        </is>
      </c>
      <c r="G39" t="inlineStr">
        <is>
          <t>26/11/2021 13:00:39</t>
        </is>
      </c>
      <c r="H39" t="inlineStr">
        <is>
          <t>Villa El Salvador</t>
        </is>
      </c>
      <c r="I39" t="inlineStr">
        <is>
          <t>Teleorientación</t>
        </is>
      </c>
      <c r="J39" t="inlineStr">
        <is>
          <t>999 999 999</t>
        </is>
      </c>
      <c r="K39" t="inlineStr">
        <is>
          <t>Atendido</t>
        </is>
      </c>
      <c r="L39" t="inlineStr">
        <is>
          <t>Teleatiendo</t>
        </is>
      </c>
      <c r="M39" t="inlineStr">
        <is>
          <t xml:space="preserve">Z76.9 - Personas en contacto con los servicios de salud en circunstancias no especificadas [definitivo] </t>
        </is>
      </c>
    </row>
    <row r="40">
      <c r="A40" t="n">
        <v>36</v>
      </c>
      <c r="B40" t="inlineStr">
        <is>
          <t>DNI</t>
        </is>
      </c>
      <c r="C40" t="inlineStr">
        <is>
          <t>06276141</t>
        </is>
      </c>
      <c r="D40" t="inlineStr">
        <is>
          <t>JARA SIFUENTES, BILMER GUIDO</t>
        </is>
      </c>
      <c r="E40">
        <f>DATEDIF("11/09/1967",TODAY(),"Y")&amp;IF(DATEDIF("11/09/1967",TODAY(),"Y")=1," año, "," años, ")&amp;DATEDIF("11/09/1967",TODAY(),"YM")&amp;IF(DATEDIF("11/09/1967",TODAY(),"YM")=1," mes, "," meses, ")&amp;DATEDIF("11/09/1967",TODAY(),"MD")&amp;IF(DATEDIF("11/09/1967",TODAY(),"MD")=1," día"," días")</f>
        <v/>
      </c>
      <c r="F40" t="inlineStr">
        <is>
          <t>26/11/2021 13:08:00</t>
        </is>
      </c>
      <c r="G40" t="inlineStr">
        <is>
          <t>26/11/2021 13:08:00</t>
        </is>
      </c>
      <c r="H40" t="inlineStr">
        <is>
          <t>Barranca</t>
        </is>
      </c>
      <c r="I40" t="inlineStr">
        <is>
          <t>Teleorientación</t>
        </is>
      </c>
      <c r="J40" t="inlineStr">
        <is>
          <t>999 999 999</t>
        </is>
      </c>
      <c r="K40" t="inlineStr">
        <is>
          <t>Atendido</t>
        </is>
      </c>
      <c r="L40" t="inlineStr">
        <is>
          <t>Teleatiendo</t>
        </is>
      </c>
      <c r="M40" t="inlineStr">
        <is>
          <t xml:space="preserve">Z76.9 - Personas en contacto con los servicios de salud en circunstancias no especificadas [definitivo] </t>
        </is>
      </c>
    </row>
    <row r="41">
      <c r="A41" t="n">
        <v>37</v>
      </c>
      <c r="B41" t="inlineStr">
        <is>
          <t>DNI</t>
        </is>
      </c>
      <c r="C41" t="inlineStr">
        <is>
          <t>42969701</t>
        </is>
      </c>
      <c r="D41" t="inlineStr">
        <is>
          <t>MADICO MONTAG, MARIO ENRIQUE</t>
        </is>
      </c>
      <c r="E41">
        <f>DATEDIF("13/05/1985",TODAY(),"Y")&amp;IF(DATEDIF("13/05/1985",TODAY(),"Y")=1," año, "," años, ")&amp;DATEDIF("13/05/1985",TODAY(),"YM")&amp;IF(DATEDIF("13/05/1985",TODAY(),"YM")=1," mes, "," meses, ")&amp;DATEDIF("13/05/1985",TODAY(),"MD")&amp;IF(DATEDIF("13/05/1985",TODAY(),"MD")=1," día"," días")</f>
        <v/>
      </c>
      <c r="F41" t="inlineStr">
        <is>
          <t>26/11/2021 13:15:54</t>
        </is>
      </c>
      <c r="G41" t="inlineStr">
        <is>
          <t>26/11/2021 13:15:54</t>
        </is>
      </c>
      <c r="H41" t="inlineStr">
        <is>
          <t>La Molina</t>
        </is>
      </c>
      <c r="I41" t="inlineStr">
        <is>
          <t>Teleorientación</t>
        </is>
      </c>
      <c r="J41" t="inlineStr">
        <is>
          <t>999 999 999</t>
        </is>
      </c>
      <c r="K41" t="inlineStr">
        <is>
          <t>Atendido</t>
        </is>
      </c>
      <c r="L41" t="inlineStr">
        <is>
          <t>Teleatiendo</t>
        </is>
      </c>
      <c r="M41" t="inlineStr">
        <is>
          <t xml:space="preserve">Z76.9 - Personas en contacto con los servicios de salud en circunstancias no especificadas [definitivo] </t>
        </is>
      </c>
    </row>
    <row r="42">
      <c r="A42" t="n">
        <v>38</v>
      </c>
      <c r="B42" t="inlineStr">
        <is>
          <t>DNI</t>
        </is>
      </c>
      <c r="C42" t="inlineStr">
        <is>
          <t>31666536</t>
        </is>
      </c>
      <c r="D42" t="inlineStr">
        <is>
          <t>GONZALEZ HARO VDA DE CUBA, MARIA DEL PILAR</t>
        </is>
      </c>
      <c r="E42">
        <f>DATEDIF("11/10/1974",TODAY(),"Y")&amp;IF(DATEDIF("11/10/1974",TODAY(),"Y")=1," año, "," años, ")&amp;DATEDIF("11/10/1974",TODAY(),"YM")&amp;IF(DATEDIF("11/10/1974",TODAY(),"YM")=1," mes, "," meses, ")&amp;DATEDIF("11/10/1974",TODAY(),"MD")&amp;IF(DATEDIF("11/10/1974",TODAY(),"MD")=1," día"," días")</f>
        <v/>
      </c>
      <c r="F42" t="inlineStr">
        <is>
          <t>26/11/2021 13:20:26</t>
        </is>
      </c>
      <c r="G42" t="inlineStr">
        <is>
          <t>26/11/2021 13:20:26</t>
        </is>
      </c>
      <c r="H42" t="inlineStr">
        <is>
          <t>Huaraz</t>
        </is>
      </c>
      <c r="I42" t="inlineStr">
        <is>
          <t>Teleorientación</t>
        </is>
      </c>
      <c r="J42" t="inlineStr">
        <is>
          <t>968 401 841</t>
        </is>
      </c>
      <c r="K42" t="inlineStr">
        <is>
          <t>Atendido</t>
        </is>
      </c>
      <c r="L42" t="inlineStr">
        <is>
          <t>Teleatiendo</t>
        </is>
      </c>
      <c r="M42" t="inlineStr">
        <is>
          <t xml:space="preserve">Z76.9 - Personas en contacto con los servicios de salud en circunstancias no especificadas [definitivo] </t>
        </is>
      </c>
    </row>
    <row r="43">
      <c r="A43" t="n">
        <v>39</v>
      </c>
      <c r="B43" t="inlineStr">
        <is>
          <t>DNI</t>
        </is>
      </c>
      <c r="C43" t="inlineStr">
        <is>
          <t>08260201</t>
        </is>
      </c>
      <c r="D43" t="inlineStr">
        <is>
          <t>VALDES PEREZ DEL CASTILLO DE MARIATEGUI, GLADYS</t>
        </is>
      </c>
      <c r="E43">
        <f>DATEDIF("17/07/1929",TODAY(),"Y")&amp;IF(DATEDIF("17/07/1929",TODAY(),"Y")=1," año, "," años, ")&amp;DATEDIF("17/07/1929",TODAY(),"YM")&amp;IF(DATEDIF("17/07/1929",TODAY(),"YM")=1," mes, "," meses, ")&amp;DATEDIF("17/07/1929",TODAY(),"MD")&amp;IF(DATEDIF("17/07/1929",TODAY(),"MD")=1," día"," días")</f>
        <v/>
      </c>
      <c r="F43" t="inlineStr">
        <is>
          <t>26/11/2021 13:25:09</t>
        </is>
      </c>
      <c r="G43" t="inlineStr">
        <is>
          <t>26/11/2021 13:25:09</t>
        </is>
      </c>
      <c r="H43" t="inlineStr">
        <is>
          <t>Miraflores</t>
        </is>
      </c>
      <c r="I43" t="inlineStr">
        <is>
          <t>Teleorientación</t>
        </is>
      </c>
      <c r="J43" t="inlineStr">
        <is>
          <t>999 999 999</t>
        </is>
      </c>
      <c r="K43" t="inlineStr">
        <is>
          <t>Atendido</t>
        </is>
      </c>
      <c r="L43" t="inlineStr">
        <is>
          <t>Teleatiendo</t>
        </is>
      </c>
      <c r="M43" t="inlineStr">
        <is>
          <t xml:space="preserve">Z76.9 - Personas en contacto con los servicios de salud en circunstancias no especificadas [definitivo] </t>
        </is>
      </c>
    </row>
    <row r="44">
      <c r="A44" t="n">
        <v>40</v>
      </c>
      <c r="B44" t="inlineStr">
        <is>
          <t>DNI</t>
        </is>
      </c>
      <c r="C44" t="inlineStr">
        <is>
          <t>76566379</t>
        </is>
      </c>
      <c r="D44" t="inlineStr">
        <is>
          <t>LOPEZ VILCA, VERONICA MARGARITA</t>
        </is>
      </c>
      <c r="E44">
        <f>DATEDIF("22/11/1996",TODAY(),"Y")&amp;IF(DATEDIF("22/11/1996",TODAY(),"Y")=1," año, "," años, ")&amp;DATEDIF("22/11/1996",TODAY(),"YM")&amp;IF(DATEDIF("22/11/1996",TODAY(),"YM")=1," mes, "," meses, ")&amp;DATEDIF("22/11/1996",TODAY(),"MD")&amp;IF(DATEDIF("22/11/1996",TODAY(),"MD")=1," día"," días")</f>
        <v/>
      </c>
      <c r="F44" t="inlineStr">
        <is>
          <t>26/11/2021 13:29:54</t>
        </is>
      </c>
      <c r="G44" t="inlineStr">
        <is>
          <t>26/11/2021 13:29:54</t>
        </is>
      </c>
      <c r="H44" t="inlineStr">
        <is>
          <t>Lince</t>
        </is>
      </c>
      <c r="I44" t="inlineStr">
        <is>
          <t>Teleorientación</t>
        </is>
      </c>
      <c r="J44" t="inlineStr">
        <is>
          <t>999 999 999</t>
        </is>
      </c>
      <c r="K44" t="inlineStr">
        <is>
          <t>Atendido</t>
        </is>
      </c>
      <c r="L44" t="inlineStr">
        <is>
          <t>Teleatiendo</t>
        </is>
      </c>
      <c r="M44" t="inlineStr">
        <is>
          <t xml:space="preserve">Z76.9 - Personas en contacto con los servicios de salud en circunstancias no especificadas [definitivo] </t>
        </is>
      </c>
    </row>
    <row r="45">
      <c r="A45" t="n">
        <v>41</v>
      </c>
      <c r="B45" t="inlineStr">
        <is>
          <t>DNI</t>
        </is>
      </c>
      <c r="C45" t="inlineStr">
        <is>
          <t>06170648</t>
        </is>
      </c>
      <c r="D45" t="inlineStr">
        <is>
          <t>LOPEZ DEL ROSARIO, BERTHA YRENE</t>
        </is>
      </c>
      <c r="E45">
        <f>DATEDIF("22/07/1963",TODAY(),"Y")&amp;IF(DATEDIF("22/07/1963",TODAY(),"Y")=1," año, "," años, ")&amp;DATEDIF("22/07/1963",TODAY(),"YM")&amp;IF(DATEDIF("22/07/1963",TODAY(),"YM")=1," mes, "," meses, ")&amp;DATEDIF("22/07/1963",TODAY(),"MD")&amp;IF(DATEDIF("22/07/1963",TODAY(),"MD")=1," día"," días")</f>
        <v/>
      </c>
      <c r="F45" t="inlineStr">
        <is>
          <t>26/11/2021 13:36:28</t>
        </is>
      </c>
      <c r="G45" t="inlineStr">
        <is>
          <t>26/11/2021 13:36:28</t>
        </is>
      </c>
      <c r="H45" t="inlineStr">
        <is>
          <t>Santiago de Surco</t>
        </is>
      </c>
      <c r="I45" t="inlineStr">
        <is>
          <t>Teleorientación</t>
        </is>
      </c>
      <c r="J45" t="inlineStr">
        <is>
          <t>999 999 999</t>
        </is>
      </c>
      <c r="K45" t="inlineStr">
        <is>
          <t>Atendido</t>
        </is>
      </c>
      <c r="L45" t="inlineStr">
        <is>
          <t>Teleatiendo</t>
        </is>
      </c>
      <c r="M45" t="inlineStr">
        <is>
          <t xml:space="preserve">Z76.9 - Personas en contacto con los servicios de salud en circunstancias no especificadas [definitivo] </t>
        </is>
      </c>
    </row>
    <row r="46">
      <c r="A46" t="n">
        <v>42</v>
      </c>
      <c r="B46" t="inlineStr">
        <is>
          <t>DNI</t>
        </is>
      </c>
      <c r="C46" t="inlineStr">
        <is>
          <t>08186637</t>
        </is>
      </c>
      <c r="D46" t="inlineStr">
        <is>
          <t>QUIROZ VELASCO, JORGE DEL CARMEN</t>
        </is>
      </c>
      <c r="E46">
        <f>DATEDIF("27/02/1961",TODAY(),"Y")&amp;IF(DATEDIF("27/02/1961",TODAY(),"Y")=1," año, "," años, ")&amp;DATEDIF("27/02/1961",TODAY(),"YM")&amp;IF(DATEDIF("27/02/1961",TODAY(),"YM")=1," mes, "," meses, ")&amp;DATEDIF("27/02/1961",TODAY(),"MD")&amp;IF(DATEDIF("27/02/1961",TODAY(),"MD")=1," día"," días")</f>
        <v/>
      </c>
      <c r="F46" t="inlineStr">
        <is>
          <t>26/11/2021 13:38:40</t>
        </is>
      </c>
      <c r="G46" t="inlineStr">
        <is>
          <t>26/11/2021 13:38:40</t>
        </is>
      </c>
      <c r="H46" t="inlineStr">
        <is>
          <t>Miraflores</t>
        </is>
      </c>
      <c r="I46" t="inlineStr">
        <is>
          <t>Teleorientación</t>
        </is>
      </c>
      <c r="J46" t="inlineStr">
        <is>
          <t>999 999 999</t>
        </is>
      </c>
      <c r="K46" t="inlineStr">
        <is>
          <t>Atendido</t>
        </is>
      </c>
      <c r="L46" t="inlineStr">
        <is>
          <t>Teleatiendo</t>
        </is>
      </c>
      <c r="M46" t="inlineStr">
        <is>
          <t xml:space="preserve">Z76.9 - Personas en contacto con los servicios de salud en circunstancias no especificadas [definitivo] </t>
        </is>
      </c>
    </row>
    <row r="47">
      <c r="A47" t="n">
        <v>43</v>
      </c>
      <c r="B47" t="inlineStr">
        <is>
          <t>DNI</t>
        </is>
      </c>
      <c r="C47" t="inlineStr">
        <is>
          <t>47253274</t>
        </is>
      </c>
      <c r="D47" t="inlineStr">
        <is>
          <t>ARNAIZ SEMINARIO, PALOMA</t>
        </is>
      </c>
      <c r="E47">
        <f>DATEDIF("19/08/1992",TODAY(),"Y")&amp;IF(DATEDIF("19/08/1992",TODAY(),"Y")=1," año, "," años, ")&amp;DATEDIF("19/08/1992",TODAY(),"YM")&amp;IF(DATEDIF("19/08/1992",TODAY(),"YM")=1," mes, "," meses, ")&amp;DATEDIF("19/08/1992",TODAY(),"MD")&amp;IF(DATEDIF("19/08/1992",TODAY(),"MD")=1," día"," días")</f>
        <v/>
      </c>
      <c r="F47" t="inlineStr">
        <is>
          <t>26/11/2021 13:40:35</t>
        </is>
      </c>
      <c r="G47" t="inlineStr">
        <is>
          <t>26/11/2021 13:40:35</t>
        </is>
      </c>
      <c r="H47" t="inlineStr">
        <is>
          <t>Ancón</t>
        </is>
      </c>
      <c r="I47" t="inlineStr">
        <is>
          <t>Teleorientación</t>
        </is>
      </c>
      <c r="J47" t="inlineStr">
        <is>
          <t>999 999 999</t>
        </is>
      </c>
      <c r="K47" t="inlineStr">
        <is>
          <t>Atendido</t>
        </is>
      </c>
      <c r="L47" t="inlineStr">
        <is>
          <t>Teleatiendo</t>
        </is>
      </c>
      <c r="M47" t="inlineStr">
        <is>
          <t xml:space="preserve">Z76.9 - Personas en contacto con los servicios de salud en circunstancias no especificadas [definitivo] </t>
        </is>
      </c>
    </row>
    <row r="48">
      <c r="A48" t="n">
        <v>44</v>
      </c>
      <c r="B48" t="inlineStr">
        <is>
          <t>DNI</t>
        </is>
      </c>
      <c r="C48" t="inlineStr">
        <is>
          <t>10240902</t>
        </is>
      </c>
      <c r="D48" t="inlineStr">
        <is>
          <t>LANDA CHIROQUE, MARIA ESTHER</t>
        </is>
      </c>
      <c r="E48">
        <f>DATEDIF("13/07/1976",TODAY(),"Y")&amp;IF(DATEDIF("13/07/1976",TODAY(),"Y")=1," año, "," años, ")&amp;DATEDIF("13/07/1976",TODAY(),"YM")&amp;IF(DATEDIF("13/07/1976",TODAY(),"YM")=1," mes, "," meses, ")&amp;DATEDIF("13/07/1976",TODAY(),"MD")&amp;IF(DATEDIF("13/07/1976",TODAY(),"MD")=1," día"," días")</f>
        <v/>
      </c>
      <c r="F48" t="inlineStr">
        <is>
          <t>26/11/2021 13:59:11</t>
        </is>
      </c>
      <c r="G48" t="inlineStr">
        <is>
          <t>26/11/2021 13:59:11</t>
        </is>
      </c>
      <c r="H48" t="inlineStr">
        <is>
          <t>La Molina</t>
        </is>
      </c>
      <c r="I48" t="inlineStr">
        <is>
          <t>Teleorientación</t>
        </is>
      </c>
      <c r="J48" t="inlineStr">
        <is>
          <t>994 044 418</t>
        </is>
      </c>
      <c r="K48" t="inlineStr">
        <is>
          <t>Atendido</t>
        </is>
      </c>
      <c r="L48" t="inlineStr">
        <is>
          <t>Teleatiendo</t>
        </is>
      </c>
      <c r="M48" t="inlineStr">
        <is>
          <t xml:space="preserve">Z76.9 - Personas en contacto con los servicios de salud en circunstancias no especificadas [definitivo] </t>
        </is>
      </c>
    </row>
    <row r="49">
      <c r="A49" t="n">
        <v>45</v>
      </c>
      <c r="B49" t="inlineStr">
        <is>
          <t>DNI</t>
        </is>
      </c>
      <c r="C49" t="inlineStr">
        <is>
          <t>10240902</t>
        </is>
      </c>
      <c r="D49" t="inlineStr">
        <is>
          <t>LANDA CHIROQUE, MARIA ESTHER</t>
        </is>
      </c>
      <c r="E49">
        <f>DATEDIF("13/07/1976",TODAY(),"Y")&amp;IF(DATEDIF("13/07/1976",TODAY(),"Y")=1," año, "," años, ")&amp;DATEDIF("13/07/1976",TODAY(),"YM")&amp;IF(DATEDIF("13/07/1976",TODAY(),"YM")=1," mes, "," meses, ")&amp;DATEDIF("13/07/1976",TODAY(),"MD")&amp;IF(DATEDIF("13/07/1976",TODAY(),"MD")=1," día"," días")</f>
        <v/>
      </c>
      <c r="F49" t="inlineStr">
        <is>
          <t>26/11/2021 14:04:59</t>
        </is>
      </c>
      <c r="G49" t="inlineStr">
        <is>
          <t>26/11/2021 14:04:59</t>
        </is>
      </c>
      <c r="H49" t="inlineStr">
        <is>
          <t>La Molina</t>
        </is>
      </c>
      <c r="I49" t="inlineStr">
        <is>
          <t>Teleorientación</t>
        </is>
      </c>
      <c r="J49" t="inlineStr">
        <is>
          <t>994 044 418</t>
        </is>
      </c>
      <c r="K49" t="inlineStr">
        <is>
          <t>Atendido</t>
        </is>
      </c>
      <c r="L49" t="inlineStr">
        <is>
          <t>Teleatiendo</t>
        </is>
      </c>
      <c r="M49" t="inlineStr">
        <is>
          <t xml:space="preserve">Z76.9 - Personas en contacto con los servicios de salud en circunstancias no especificadas [definitivo] </t>
        </is>
      </c>
    </row>
    <row r="50">
      <c r="A50" t="n">
        <v>46</v>
      </c>
      <c r="B50" t="inlineStr">
        <is>
          <t>DNI</t>
        </is>
      </c>
      <c r="C50" t="inlineStr">
        <is>
          <t>07899586</t>
        </is>
      </c>
      <c r="D50" t="inlineStr">
        <is>
          <t>NEGREIROS CRIADO, MANUEL NATIVIDAD</t>
        </is>
      </c>
      <c r="E50">
        <f>DATEDIF("27/08/1946",TODAY(),"Y")&amp;IF(DATEDIF("27/08/1946",TODAY(),"Y")=1," año, "," años, ")&amp;DATEDIF("27/08/1946",TODAY(),"YM")&amp;IF(DATEDIF("27/08/1946",TODAY(),"YM")=1," mes, "," meses, ")&amp;DATEDIF("27/08/1946",TODAY(),"MD")&amp;IF(DATEDIF("27/08/1946",TODAY(),"MD")=1," día"," días")</f>
        <v/>
      </c>
      <c r="F50" t="inlineStr">
        <is>
          <t>26/11/2021 14:07:40</t>
        </is>
      </c>
      <c r="G50" t="inlineStr">
        <is>
          <t>26/11/2021 14:07:40</t>
        </is>
      </c>
      <c r="H50" t="inlineStr">
        <is>
          <t>Pueblo Libre</t>
        </is>
      </c>
      <c r="I50" t="inlineStr">
        <is>
          <t>Teleorientación</t>
        </is>
      </c>
      <c r="J50" t="inlineStr">
        <is>
          <t>999 999 999</t>
        </is>
      </c>
      <c r="K50" t="inlineStr">
        <is>
          <t>Atendido</t>
        </is>
      </c>
      <c r="L50" t="inlineStr">
        <is>
          <t>Teleatiendo</t>
        </is>
      </c>
      <c r="M50" t="inlineStr">
        <is>
          <t xml:space="preserve">Z76.9 - Personas en contacto con los servicios de salud en circunstancias no especificadas [definitivo] </t>
        </is>
      </c>
    </row>
    <row r="51">
      <c r="A51" s="4" t="inlineStr">
        <is>
          <t>DATOS CONFIDENCIALES</t>
        </is>
      </c>
    </row>
  </sheetData>
  <mergeCells count="4">
    <mergeCell ref="A1:M1"/>
    <mergeCell ref="A2:M2"/>
    <mergeCell ref="A3:M3"/>
    <mergeCell ref="A51:M5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2021-11-26T18:20:37Z</dcterms:created>
  <dcterms:modified xsi:type="dcterms:W3CDTF">2021-11-26T18:20:37Z</dcterms:modified>
</cp:coreProperties>
</file>