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sz val="13"/>
    </font>
    <font>
      <b val="1"/>
      <sz val="10"/>
    </font>
  </fonts>
  <fills count="3">
    <fill>
      <patternFill/>
    </fill>
    <fill>
      <patternFill patternType="gray125"/>
    </fill>
    <fill>
      <patternFill patternType="solid">
        <fgColor rgb="00cfd9de"/>
        <bgColor rgb="00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5" customWidth="1" min="3" max="3"/>
    <col width="45" customWidth="1" min="4" max="4"/>
    <col width="26" customWidth="1" min="5" max="5"/>
    <col width="20" customWidth="1" min="6" max="6"/>
    <col width="20" customWidth="1" min="7" max="7"/>
    <col width="15" customWidth="1" min="8" max="8"/>
    <col width="15" customWidth="1" min="9" max="9"/>
    <col width="20" customWidth="1" min="10" max="10"/>
    <col width="10" customWidth="1" min="11" max="11"/>
    <col width="10" customWidth="1" min="12" max="12"/>
    <col width="60" customWidth="1" min="13" max="13"/>
  </cols>
  <sheetData>
    <row r="1">
      <c r="A1" s="1" t="inlineStr">
        <is>
          <t>MINISTERIO DE SALUD</t>
        </is>
      </c>
    </row>
    <row r="2">
      <c r="A2" s="1" t="inlineStr">
        <is>
          <t>SOLICITUDES DE ATENCIÓN PENDIENTES - EXPORTADO 29/10/2021 14:00</t>
        </is>
      </c>
    </row>
    <row r="3">
      <c r="A3" s="2" t="inlineStr">
        <is>
          <t>FECHA INICIO: 29/10/2021 FECHA FINAL: 29/10/2021</t>
        </is>
      </c>
    </row>
    <row r="4">
      <c r="A4" s="3" t="inlineStr">
        <is>
          <t>N°</t>
        </is>
      </c>
      <c r="B4" s="3" t="inlineStr">
        <is>
          <t>TIPO DOC.</t>
        </is>
      </c>
      <c r="C4" s="3" t="inlineStr">
        <is>
          <t>PACIENTE (NRO. DOCUMENTO)</t>
        </is>
      </c>
      <c r="D4" s="3" t="inlineStr">
        <is>
          <t>PACIENTE (APELLIDOS Y NOMBRES)</t>
        </is>
      </c>
      <c r="E4" s="3" t="inlineStr">
        <is>
          <t>PACIENTE (EDAD)</t>
        </is>
      </c>
      <c r="F4" s="3" t="inlineStr">
        <is>
          <t>FECHA Y HORA DE LA SOLICITUD</t>
        </is>
      </c>
      <c r="G4" s="3" t="inlineStr">
        <is>
          <t>FECHA Y HORA DE ASIGNACIÓN</t>
        </is>
      </c>
      <c r="H4" s="3" t="inlineStr">
        <is>
          <t>DISTRITO DE RESIDENCIA</t>
        </is>
      </c>
      <c r="I4" s="3" t="inlineStr">
        <is>
          <t>TIPO DE SERVICIO</t>
        </is>
      </c>
      <c r="J4" s="3" t="inlineStr">
        <is>
          <t>TELÉFONO / CELULAR</t>
        </is>
      </c>
      <c r="K4" s="3" t="inlineStr">
        <is>
          <t>ESTADO</t>
        </is>
      </c>
      <c r="L4" s="3" t="inlineStr">
        <is>
          <t>PLATAFORMA DE ATENCIÓN</t>
        </is>
      </c>
      <c r="M4" s="3" t="inlineStr">
        <is>
          <t>DIAGNÓSTICO</t>
        </is>
      </c>
    </row>
    <row r="5">
      <c r="A5" t="n">
        <v>1</v>
      </c>
      <c r="B5" t="inlineStr">
        <is>
          <t>DNI</t>
        </is>
      </c>
      <c r="C5" t="inlineStr">
        <is>
          <t>77054872</t>
        </is>
      </c>
      <c r="D5" t="inlineStr">
        <is>
          <t>MARCELO MEDRANO, NATALY ROCIO</t>
        </is>
      </c>
      <c r="E5">
        <f>DATEDIF("07/09/1995",TODAY(),"Y")&amp;IF(DATEDIF("07/09/1995",TODAY(),"Y")=1," año, "," años, ")&amp;DATEDIF("07/09/1995",TODAY(),"YM")&amp;IF(DATEDIF("07/09/1995",TODAY(),"YM")=1," mes, "," meses, ")&amp;DATEDIF("07/09/1995",TODAY(),"MD")&amp;IF(DATEDIF("07/09/1995",TODAY(),"MD")=1," día"," días")</f>
        <v/>
      </c>
      <c r="F5" t="inlineStr">
        <is>
          <t>29/10/2021 08:16:39</t>
        </is>
      </c>
      <c r="G5" t="inlineStr">
        <is>
          <t>29/10/2021 08:16:39</t>
        </is>
      </c>
      <c r="H5" t="inlineStr">
        <is>
          <t>El Agustino</t>
        </is>
      </c>
      <c r="I5" t="inlineStr">
        <is>
          <t>Teleorientación</t>
        </is>
      </c>
      <c r="J5" t="inlineStr">
        <is>
          <t>999 999 999</t>
        </is>
      </c>
      <c r="K5" t="inlineStr">
        <is>
          <t>Atendido</t>
        </is>
      </c>
      <c r="L5" t="inlineStr">
        <is>
          <t>Teleatiendo</t>
        </is>
      </c>
      <c r="M5" t="inlineStr">
        <is>
          <t xml:space="preserve">Z76.9 - Personas en contacto con los servicios de salud en circunstancias no especificadas [definitivo] </t>
        </is>
      </c>
    </row>
    <row r="6">
      <c r="A6" t="n">
        <v>2</v>
      </c>
      <c r="B6" t="inlineStr">
        <is>
          <t>DNI</t>
        </is>
      </c>
      <c r="C6" t="inlineStr">
        <is>
          <t>40139895</t>
        </is>
      </c>
      <c r="D6" t="inlineStr">
        <is>
          <t>URQUIZO CASTILLO, JEANETTE HERLINDA</t>
        </is>
      </c>
      <c r="E6">
        <f>DATEDIF("21/04/1979",TODAY(),"Y")&amp;IF(DATEDIF("21/04/1979",TODAY(),"Y")=1," año, "," años, ")&amp;DATEDIF("21/04/1979",TODAY(),"YM")&amp;IF(DATEDIF("21/04/1979",TODAY(),"YM")=1," mes, "," meses, ")&amp;DATEDIF("21/04/1979",TODAY(),"MD")&amp;IF(DATEDIF("21/04/1979",TODAY(),"MD")=1," día"," días")</f>
        <v/>
      </c>
      <c r="F6" t="inlineStr">
        <is>
          <t>29/10/2021 08:22:55</t>
        </is>
      </c>
      <c r="G6" t="inlineStr">
        <is>
          <t>29/10/2021 08:22:55</t>
        </is>
      </c>
      <c r="H6" t="inlineStr">
        <is>
          <t>Chorrillos</t>
        </is>
      </c>
      <c r="I6" t="inlineStr">
        <is>
          <t>Teleorientación</t>
        </is>
      </c>
      <c r="J6" t="inlineStr">
        <is>
          <t>999 999 999</t>
        </is>
      </c>
      <c r="K6" t="inlineStr">
        <is>
          <t>Atendido</t>
        </is>
      </c>
      <c r="L6" t="inlineStr">
        <is>
          <t>Teleatiendo</t>
        </is>
      </c>
      <c r="M6" t="inlineStr">
        <is>
          <t xml:space="preserve">Z76.9 - Personas en contacto con los servicios de salud en circunstancias no especificadas [definitivo] </t>
        </is>
      </c>
    </row>
    <row r="7">
      <c r="A7" t="n">
        <v>3</v>
      </c>
      <c r="B7" t="inlineStr">
        <is>
          <t>DNI</t>
        </is>
      </c>
      <c r="C7" t="inlineStr">
        <is>
          <t>07342026</t>
        </is>
      </c>
      <c r="D7" t="inlineStr">
        <is>
          <t>CHU ROJAS, GUILLERMINA</t>
        </is>
      </c>
      <c r="E7">
        <f>DATEDIF("24/06/1932",TODAY(),"Y")&amp;IF(DATEDIF("24/06/1932",TODAY(),"Y")=1," año, "," años, ")&amp;DATEDIF("24/06/1932",TODAY(),"YM")&amp;IF(DATEDIF("24/06/1932",TODAY(),"YM")=1," mes, "," meses, ")&amp;DATEDIF("24/06/1932",TODAY(),"MD")&amp;IF(DATEDIF("24/06/1932",TODAY(),"MD")=1," día"," días")</f>
        <v/>
      </c>
      <c r="F7" t="inlineStr">
        <is>
          <t>29/10/2021 08:48:31</t>
        </is>
      </c>
      <c r="G7" t="inlineStr">
        <is>
          <t>29/10/2021 08:48:31</t>
        </is>
      </c>
      <c r="H7" t="inlineStr">
        <is>
          <t>La Victoria</t>
        </is>
      </c>
      <c r="I7" t="inlineStr">
        <is>
          <t>Teleorientación</t>
        </is>
      </c>
      <c r="J7" t="inlineStr">
        <is>
          <t>999 999 999</t>
        </is>
      </c>
      <c r="K7" t="inlineStr">
        <is>
          <t>Atendido</t>
        </is>
      </c>
      <c r="L7" t="inlineStr">
        <is>
          <t>Teleatiendo</t>
        </is>
      </c>
      <c r="M7" t="inlineStr">
        <is>
          <t xml:space="preserve">Z76.9 - Personas en contacto con los servicios de salud en circunstancias no especificadas [definitivo] </t>
        </is>
      </c>
    </row>
    <row r="8">
      <c r="A8" t="n">
        <v>4</v>
      </c>
      <c r="B8" t="inlineStr">
        <is>
          <t>DNI</t>
        </is>
      </c>
      <c r="C8" t="inlineStr">
        <is>
          <t>42289488</t>
        </is>
      </c>
      <c r="D8" t="inlineStr">
        <is>
          <t>ECHEGARAY MATTA, CYNTIA VANESSA</t>
        </is>
      </c>
      <c r="E8">
        <f>DATEDIF("20/02/1984",TODAY(),"Y")&amp;IF(DATEDIF("20/02/1984",TODAY(),"Y")=1," año, "," años, ")&amp;DATEDIF("20/02/1984",TODAY(),"YM")&amp;IF(DATEDIF("20/02/1984",TODAY(),"YM")=1," mes, "," meses, ")&amp;DATEDIF("20/02/1984",TODAY(),"MD")&amp;IF(DATEDIF("20/02/1984",TODAY(),"MD")=1," día"," días")</f>
        <v/>
      </c>
      <c r="F8" t="inlineStr">
        <is>
          <t>29/10/2021 08:50:54</t>
        </is>
      </c>
      <c r="G8" t="inlineStr">
        <is>
          <t>29/10/2021 08:50:54</t>
        </is>
      </c>
      <c r="H8" t="inlineStr">
        <is>
          <t>Callao</t>
        </is>
      </c>
      <c r="I8" t="inlineStr">
        <is>
          <t>Teleorientación</t>
        </is>
      </c>
      <c r="J8" t="inlineStr">
        <is>
          <t>999 999 999</t>
        </is>
      </c>
      <c r="K8" t="inlineStr">
        <is>
          <t>Atendido</t>
        </is>
      </c>
      <c r="L8" t="inlineStr">
        <is>
          <t>Teleatiendo</t>
        </is>
      </c>
      <c r="M8" t="inlineStr">
        <is>
          <t xml:space="preserve">Z76.9 - Personas en contacto con los servicios de salud en circunstancias no especificadas [definitivo] </t>
        </is>
      </c>
    </row>
    <row r="9">
      <c r="A9" t="n">
        <v>5</v>
      </c>
      <c r="B9" t="inlineStr">
        <is>
          <t>DNI</t>
        </is>
      </c>
      <c r="C9" t="inlineStr">
        <is>
          <t>03864250</t>
        </is>
      </c>
      <c r="D9" t="inlineStr">
        <is>
          <t>IZQUIETA DE MORALES, ESTELA</t>
        </is>
      </c>
      <c r="E9">
        <f>DATEDIF("22/05/1932",TODAY(),"Y")&amp;IF(DATEDIF("22/05/1932",TODAY(),"Y")=1," año, "," años, ")&amp;DATEDIF("22/05/1932",TODAY(),"YM")&amp;IF(DATEDIF("22/05/1932",TODAY(),"YM")=1," mes, "," meses, ")&amp;DATEDIF("22/05/1932",TODAY(),"MD")&amp;IF(DATEDIF("22/05/1932",TODAY(),"MD")=1," día"," días")</f>
        <v/>
      </c>
      <c r="F9" t="inlineStr">
        <is>
          <t>29/10/2021 08:57:02</t>
        </is>
      </c>
      <c r="G9" t="inlineStr">
        <is>
          <t>29/10/2021 08:57:02</t>
        </is>
      </c>
      <c r="H9" t="inlineStr">
        <is>
          <t>La Victoria</t>
        </is>
      </c>
      <c r="I9" t="inlineStr">
        <is>
          <t>Teleorientación</t>
        </is>
      </c>
      <c r="J9" t="inlineStr">
        <is>
          <t>999 999 999</t>
        </is>
      </c>
      <c r="K9" t="inlineStr">
        <is>
          <t>Atendido</t>
        </is>
      </c>
      <c r="L9" t="inlineStr">
        <is>
          <t>Teleatiendo</t>
        </is>
      </c>
      <c r="M9" t="inlineStr">
        <is>
          <t xml:space="preserve">Z76.9 - Personas en contacto con los servicios de salud en circunstancias no especificadas [definitivo] </t>
        </is>
      </c>
    </row>
    <row r="10">
      <c r="A10" t="n">
        <v>6</v>
      </c>
      <c r="B10" t="inlineStr">
        <is>
          <t>DNI</t>
        </is>
      </c>
      <c r="C10" t="inlineStr">
        <is>
          <t>40592489</t>
        </is>
      </c>
      <c r="D10" t="inlineStr">
        <is>
          <t>PAREDES FARFAN, CARMEN ROSA</t>
        </is>
      </c>
      <c r="E10">
        <f>DATEDIF("13/07/1980",TODAY(),"Y")&amp;IF(DATEDIF("13/07/1980",TODAY(),"Y")=1," año, "," años, ")&amp;DATEDIF("13/07/1980",TODAY(),"YM")&amp;IF(DATEDIF("13/07/1980",TODAY(),"YM")=1," mes, "," meses, ")&amp;DATEDIF("13/07/1980",TODAY(),"MD")&amp;IF(DATEDIF("13/07/1980",TODAY(),"MD")=1," día"," días")</f>
        <v/>
      </c>
      <c r="F10" t="inlineStr">
        <is>
          <t>29/10/2021 08:59:04</t>
        </is>
      </c>
      <c r="G10" t="inlineStr">
        <is>
          <t>29/10/2021 08:59:04</t>
        </is>
      </c>
      <c r="H10" t="inlineStr">
        <is>
          <t>La Victoria</t>
        </is>
      </c>
      <c r="I10" t="inlineStr">
        <is>
          <t>Teleorientación</t>
        </is>
      </c>
      <c r="J10" t="inlineStr">
        <is>
          <t>999 162 738</t>
        </is>
      </c>
      <c r="K10" t="inlineStr">
        <is>
          <t>Atendido</t>
        </is>
      </c>
      <c r="L10" t="inlineStr">
        <is>
          <t>Teleatiendo</t>
        </is>
      </c>
      <c r="M10" t="inlineStr">
        <is>
          <t xml:space="preserve">Z76.9 - Personas en contacto con los servicios de salud en circunstancias no especificadas [definitivo] </t>
        </is>
      </c>
    </row>
    <row r="11">
      <c r="A11" t="n">
        <v>7</v>
      </c>
      <c r="B11" t="inlineStr">
        <is>
          <t>DNI</t>
        </is>
      </c>
      <c r="C11" t="inlineStr">
        <is>
          <t>40880172</t>
        </is>
      </c>
      <c r="D11" t="inlineStr">
        <is>
          <t>HINOSTROZA VIZURRAGA, PATRICIA</t>
        </is>
      </c>
      <c r="E11">
        <f>DATEDIF("12/03/1981",TODAY(),"Y")&amp;IF(DATEDIF("12/03/1981",TODAY(),"Y")=1," año, "," años, ")&amp;DATEDIF("12/03/1981",TODAY(),"YM")&amp;IF(DATEDIF("12/03/1981",TODAY(),"YM")=1," mes, "," meses, ")&amp;DATEDIF("12/03/1981",TODAY(),"MD")&amp;IF(DATEDIF("12/03/1981",TODAY(),"MD")=1," día"," días")</f>
        <v/>
      </c>
      <c r="F11" t="inlineStr">
        <is>
          <t>29/10/2021 09:08:47</t>
        </is>
      </c>
      <c r="G11" t="inlineStr">
        <is>
          <t>29/10/2021 09:08:47</t>
        </is>
      </c>
      <c r="H11" t="inlineStr">
        <is>
          <t>Pueblo Libre</t>
        </is>
      </c>
      <c r="I11" t="inlineStr">
        <is>
          <t>Teleorientación</t>
        </is>
      </c>
      <c r="J11" t="inlineStr">
        <is>
          <t>999 999 999</t>
        </is>
      </c>
      <c r="K11" t="inlineStr">
        <is>
          <t>Atendido</t>
        </is>
      </c>
      <c r="L11" t="inlineStr">
        <is>
          <t>Teleatiendo</t>
        </is>
      </c>
      <c r="M11" t="inlineStr">
        <is>
          <t xml:space="preserve">Z76.9 - Personas en contacto con los servicios de salud en circunstancias no especificadas [definitivo] </t>
        </is>
      </c>
    </row>
    <row r="12">
      <c r="A12" t="n">
        <v>8</v>
      </c>
      <c r="B12" t="inlineStr">
        <is>
          <t>DNI</t>
        </is>
      </c>
      <c r="C12" t="inlineStr">
        <is>
          <t>07643613</t>
        </is>
      </c>
      <c r="D12" t="inlineStr">
        <is>
          <t>CALLEJA ALTAMIRANO, LOURDES MILAGROS</t>
        </is>
      </c>
      <c r="E12">
        <f>DATEDIF("22/06/1977",TODAY(),"Y")&amp;IF(DATEDIF("22/06/1977",TODAY(),"Y")=1," año, "," años, ")&amp;DATEDIF("22/06/1977",TODAY(),"YM")&amp;IF(DATEDIF("22/06/1977",TODAY(),"YM")=1," mes, "," meses, ")&amp;DATEDIF("22/06/1977",TODAY(),"MD")&amp;IF(DATEDIF("22/06/1977",TODAY(),"MD")=1," día"," días")</f>
        <v/>
      </c>
      <c r="F12" t="inlineStr">
        <is>
          <t>29/10/2021 09:15:24</t>
        </is>
      </c>
      <c r="G12" t="inlineStr">
        <is>
          <t>29/10/2021 09:15:24</t>
        </is>
      </c>
      <c r="H12" t="inlineStr">
        <is>
          <t>Lince</t>
        </is>
      </c>
      <c r="I12" t="inlineStr">
        <is>
          <t>Teleorientación</t>
        </is>
      </c>
      <c r="J12" t="inlineStr">
        <is>
          <t>997 567 378</t>
        </is>
      </c>
      <c r="K12" t="inlineStr">
        <is>
          <t>Atendido</t>
        </is>
      </c>
      <c r="L12" t="inlineStr">
        <is>
          <t>Teleatiendo</t>
        </is>
      </c>
      <c r="M12" t="inlineStr">
        <is>
          <t xml:space="preserve">Z76.9 - Personas en contacto con los servicios de salud en circunstancias no especificadas [definitivo] </t>
        </is>
      </c>
    </row>
    <row r="13">
      <c r="A13" t="n">
        <v>9</v>
      </c>
      <c r="B13" t="inlineStr">
        <is>
          <t>DNI</t>
        </is>
      </c>
      <c r="C13" t="inlineStr">
        <is>
          <t>43301872</t>
        </is>
      </c>
      <c r="D13" t="inlineStr">
        <is>
          <t>NOLE RUGEL, JORGE EDUARDO</t>
        </is>
      </c>
      <c r="E13">
        <f>DATEDIF("11/02/1966",TODAY(),"Y")&amp;IF(DATEDIF("11/02/1966",TODAY(),"Y")=1," año, "," años, ")&amp;DATEDIF("11/02/1966",TODAY(),"YM")&amp;IF(DATEDIF("11/02/1966",TODAY(),"YM")=1," mes, "," meses, ")&amp;DATEDIF("11/02/1966",TODAY(),"MD")&amp;IF(DATEDIF("11/02/1966",TODAY(),"MD")=1," día"," días")</f>
        <v/>
      </c>
      <c r="F13" t="inlineStr">
        <is>
          <t>29/10/2021 09:20:04</t>
        </is>
      </c>
      <c r="G13" t="inlineStr">
        <is>
          <t>29/10/2021 09:20:04</t>
        </is>
      </c>
      <c r="H13" t="inlineStr">
        <is>
          <t>San Martín de Porres</t>
        </is>
      </c>
      <c r="I13" t="inlineStr">
        <is>
          <t>Teleorientación</t>
        </is>
      </c>
      <c r="J13" t="inlineStr">
        <is>
          <t>999 999 999</t>
        </is>
      </c>
      <c r="K13" t="inlineStr">
        <is>
          <t>Atendido</t>
        </is>
      </c>
      <c r="L13" t="inlineStr">
        <is>
          <t>Teleatiendo</t>
        </is>
      </c>
      <c r="M13" t="inlineStr">
        <is>
          <t xml:space="preserve">Z76.9 - Personas en contacto con los servicios de salud en circunstancias no especificadas [definitivo] </t>
        </is>
      </c>
    </row>
    <row r="14">
      <c r="A14" t="n">
        <v>10</v>
      </c>
      <c r="B14" t="inlineStr">
        <is>
          <t>DNI</t>
        </is>
      </c>
      <c r="C14" t="inlineStr">
        <is>
          <t>16797856</t>
        </is>
      </c>
      <c r="D14" t="inlineStr">
        <is>
          <t>MUÑOZ FLORES, GLORIA</t>
        </is>
      </c>
      <c r="E14">
        <f>DATEDIF("14/11/1969",TODAY(),"Y")&amp;IF(DATEDIF("14/11/1969",TODAY(),"Y")=1," año, "," años, ")&amp;DATEDIF("14/11/1969",TODAY(),"YM")&amp;IF(DATEDIF("14/11/1969",TODAY(),"YM")=1," mes, "," meses, ")&amp;DATEDIF("14/11/1969",TODAY(),"MD")&amp;IF(DATEDIF("14/11/1969",TODAY(),"MD")=1," día"," días")</f>
        <v/>
      </c>
      <c r="F14" t="inlineStr">
        <is>
          <t>29/10/2021 09:28:11</t>
        </is>
      </c>
      <c r="G14" t="inlineStr">
        <is>
          <t>29/10/2021 09:28:11</t>
        </is>
      </c>
      <c r="H14" t="inlineStr">
        <is>
          <t>Chiclayo</t>
        </is>
      </c>
      <c r="I14" t="inlineStr">
        <is>
          <t>Teleorientación</t>
        </is>
      </c>
      <c r="J14" t="inlineStr">
        <is>
          <t>999 999 999</t>
        </is>
      </c>
      <c r="K14" t="inlineStr">
        <is>
          <t>Atendido</t>
        </is>
      </c>
      <c r="L14" t="inlineStr">
        <is>
          <t>Teleatiendo</t>
        </is>
      </c>
      <c r="M14" t="inlineStr">
        <is>
          <t xml:space="preserve">Z76.9 - Personas en contacto con los servicios de salud en circunstancias no especificadas [definitivo] </t>
        </is>
      </c>
    </row>
    <row r="15">
      <c r="A15" t="n">
        <v>11</v>
      </c>
      <c r="B15" t="inlineStr">
        <is>
          <t>DNI</t>
        </is>
      </c>
      <c r="C15" t="inlineStr">
        <is>
          <t>08886065</t>
        </is>
      </c>
      <c r="D15" t="inlineStr">
        <is>
          <t>COLUNGA AGUEDO, CARMEN MARIA</t>
        </is>
      </c>
      <c r="E15">
        <f>DATEDIF("28/08/1973",TODAY(),"Y")&amp;IF(DATEDIF("28/08/1973",TODAY(),"Y")=1," año, "," años, ")&amp;DATEDIF("28/08/1973",TODAY(),"YM")&amp;IF(DATEDIF("28/08/1973",TODAY(),"YM")=1," mes, "," meses, ")&amp;DATEDIF("28/08/1973",TODAY(),"MD")&amp;IF(DATEDIF("28/08/1973",TODAY(),"MD")=1," día"," días")</f>
        <v/>
      </c>
      <c r="F15" t="inlineStr">
        <is>
          <t>29/10/2021 09:32:48</t>
        </is>
      </c>
      <c r="G15" t="inlineStr">
        <is>
          <t>29/10/2021 09:32:48</t>
        </is>
      </c>
      <c r="H15" t="inlineStr">
        <is>
          <t>Surquillo</t>
        </is>
      </c>
      <c r="I15" t="inlineStr">
        <is>
          <t>Teleorientación</t>
        </is>
      </c>
      <c r="J15" t="inlineStr">
        <is>
          <t>999 999 999</t>
        </is>
      </c>
      <c r="K15" t="inlineStr">
        <is>
          <t>Atendido</t>
        </is>
      </c>
      <c r="L15" t="inlineStr">
        <is>
          <t>Teleatiendo</t>
        </is>
      </c>
      <c r="M15" t="inlineStr">
        <is>
          <t xml:space="preserve">Z76.9 - Personas en contacto con los servicios de salud en circunstancias no especificadas [definitivo] </t>
        </is>
      </c>
    </row>
    <row r="16">
      <c r="A16" t="n">
        <v>12</v>
      </c>
      <c r="B16" t="inlineStr">
        <is>
          <t>DNI</t>
        </is>
      </c>
      <c r="C16" t="inlineStr">
        <is>
          <t>40022792</t>
        </is>
      </c>
      <c r="D16" t="inlineStr">
        <is>
          <t>MITA PORTUGUEZ, CECILIA PILAR</t>
        </is>
      </c>
      <c r="E16">
        <f>DATEDIF("26/11/1978",TODAY(),"Y")&amp;IF(DATEDIF("26/11/1978",TODAY(),"Y")=1," año, "," años, ")&amp;DATEDIF("26/11/1978",TODAY(),"YM")&amp;IF(DATEDIF("26/11/1978",TODAY(),"YM")=1," mes, "," meses, ")&amp;DATEDIF("26/11/1978",TODAY(),"MD")&amp;IF(DATEDIF("26/11/1978",TODAY(),"MD")=1," día"," días")</f>
        <v/>
      </c>
      <c r="F16" t="inlineStr">
        <is>
          <t>29/10/2021 09:36:53</t>
        </is>
      </c>
      <c r="G16" t="inlineStr">
        <is>
          <t>29/10/2021 09:36:53</t>
        </is>
      </c>
      <c r="H16" t="inlineStr">
        <is>
          <t>Callao</t>
        </is>
      </c>
      <c r="I16" t="inlineStr">
        <is>
          <t>Teleorientación</t>
        </is>
      </c>
      <c r="J16" t="inlineStr">
        <is>
          <t>982 825 504</t>
        </is>
      </c>
      <c r="K16" t="inlineStr">
        <is>
          <t>Atendido</t>
        </is>
      </c>
      <c r="L16" t="inlineStr">
        <is>
          <t>Teleatiendo</t>
        </is>
      </c>
      <c r="M16" t="inlineStr">
        <is>
          <t xml:space="preserve">Z76.9 - Personas en contacto con los servicios de salud en circunstancias no especificadas [definitivo] </t>
        </is>
      </c>
    </row>
    <row r="17">
      <c r="A17" t="n">
        <v>13</v>
      </c>
      <c r="B17" t="inlineStr">
        <is>
          <t>DNI</t>
        </is>
      </c>
      <c r="C17" t="inlineStr">
        <is>
          <t>40540500</t>
        </is>
      </c>
      <c r="D17" t="inlineStr">
        <is>
          <t>RUIDIAS RAMOS, ZOILA LILIANA</t>
        </is>
      </c>
      <c r="E17">
        <f>DATEDIF("22/09/1978",TODAY(),"Y")&amp;IF(DATEDIF("22/09/1978",TODAY(),"Y")=1," año, "," años, ")&amp;DATEDIF("22/09/1978",TODAY(),"YM")&amp;IF(DATEDIF("22/09/1978",TODAY(),"YM")=1," mes, "," meses, ")&amp;DATEDIF("22/09/1978",TODAY(),"MD")&amp;IF(DATEDIF("22/09/1978",TODAY(),"MD")=1," día"," días")</f>
        <v/>
      </c>
      <c r="F17" t="inlineStr">
        <is>
          <t>29/10/2021 09:43:55</t>
        </is>
      </c>
      <c r="G17" t="inlineStr">
        <is>
          <t>29/10/2021 09:43:55</t>
        </is>
      </c>
      <c r="H17" t="inlineStr">
        <is>
          <t>Puente Piedra</t>
        </is>
      </c>
      <c r="I17" t="inlineStr">
        <is>
          <t>Teleorientación</t>
        </is>
      </c>
      <c r="J17" t="inlineStr">
        <is>
          <t>999 999 999</t>
        </is>
      </c>
      <c r="K17" t="inlineStr">
        <is>
          <t>Atendido</t>
        </is>
      </c>
      <c r="L17" t="inlineStr">
        <is>
          <t>Teleatiendo</t>
        </is>
      </c>
      <c r="M17" t="inlineStr">
        <is>
          <t xml:space="preserve">Z76.9 - Personas en contacto con los servicios de salud en circunstancias no especificadas [definitivo] </t>
        </is>
      </c>
    </row>
    <row r="18">
      <c r="A18" t="n">
        <v>14</v>
      </c>
      <c r="B18" t="inlineStr">
        <is>
          <t>DNI</t>
        </is>
      </c>
      <c r="C18" t="inlineStr">
        <is>
          <t>06639480</t>
        </is>
      </c>
      <c r="D18" t="inlineStr">
        <is>
          <t>DONAYRE CANEPA, FELIPE MELECIO</t>
        </is>
      </c>
      <c r="E18">
        <f>DATEDIF("20/09/1947",TODAY(),"Y")&amp;IF(DATEDIF("20/09/1947",TODAY(),"Y")=1," año, "," años, ")&amp;DATEDIF("20/09/1947",TODAY(),"YM")&amp;IF(DATEDIF("20/09/1947",TODAY(),"YM")=1," mes, "," meses, ")&amp;DATEDIF("20/09/1947",TODAY(),"MD")&amp;IF(DATEDIF("20/09/1947",TODAY(),"MD")=1," día"," días")</f>
        <v/>
      </c>
      <c r="F18" t="inlineStr">
        <is>
          <t>29/10/2021 10:34:59</t>
        </is>
      </c>
      <c r="G18" t="inlineStr">
        <is>
          <t>29/10/2021 10:34:59</t>
        </is>
      </c>
      <c r="H18" t="inlineStr">
        <is>
          <t>Santiago de Surco</t>
        </is>
      </c>
      <c r="I18" t="inlineStr">
        <is>
          <t>Teleorientación</t>
        </is>
      </c>
      <c r="J18" t="inlineStr">
        <is>
          <t>999 999 999</t>
        </is>
      </c>
      <c r="K18" t="inlineStr">
        <is>
          <t>Atendido</t>
        </is>
      </c>
      <c r="L18" t="inlineStr">
        <is>
          <t>Teleatiendo</t>
        </is>
      </c>
      <c r="M18" t="inlineStr">
        <is>
          <t xml:space="preserve">Z76.9 - Personas en contacto con los servicios de salud en circunstancias no especificadas [definitivo] </t>
        </is>
      </c>
    </row>
    <row r="19">
      <c r="A19" t="n">
        <v>15</v>
      </c>
      <c r="B19" t="inlineStr">
        <is>
          <t>DNI</t>
        </is>
      </c>
      <c r="C19" t="inlineStr">
        <is>
          <t>77221179</t>
        </is>
      </c>
      <c r="D19" t="inlineStr">
        <is>
          <t>CASTRO SOCOLA, PIERINA ALEXANDRA</t>
        </is>
      </c>
      <c r="E19">
        <f>DATEDIF("07/04/1998",TODAY(),"Y")&amp;IF(DATEDIF("07/04/1998",TODAY(),"Y")=1," año, "," años, ")&amp;DATEDIF("07/04/1998",TODAY(),"YM")&amp;IF(DATEDIF("07/04/1998",TODAY(),"YM")=1," mes, "," meses, ")&amp;DATEDIF("07/04/1998",TODAY(),"MD")&amp;IF(DATEDIF("07/04/1998",TODAY(),"MD")=1," día"," días")</f>
        <v/>
      </c>
      <c r="F19" t="inlineStr">
        <is>
          <t>29/10/2021 11:11:15</t>
        </is>
      </c>
      <c r="G19" t="inlineStr">
        <is>
          <t>29/10/2021 11:11:15</t>
        </is>
      </c>
      <c r="H19" t="inlineStr">
        <is>
          <t>Callao</t>
        </is>
      </c>
      <c r="I19" t="inlineStr">
        <is>
          <t>Teleorientación</t>
        </is>
      </c>
      <c r="J19" t="inlineStr">
        <is>
          <t>999 999 999</t>
        </is>
      </c>
      <c r="K19" t="inlineStr">
        <is>
          <t>Atendido</t>
        </is>
      </c>
      <c r="L19" t="inlineStr">
        <is>
          <t>Teleatiendo</t>
        </is>
      </c>
      <c r="M19" t="inlineStr">
        <is>
          <t xml:space="preserve">Z76.9 - Personas en contacto con los servicios de salud en circunstancias no especificadas [definitivo] </t>
        </is>
      </c>
    </row>
    <row r="20">
      <c r="A20" t="n">
        <v>16</v>
      </c>
      <c r="B20" t="inlineStr">
        <is>
          <t>DNI</t>
        </is>
      </c>
      <c r="C20" t="inlineStr">
        <is>
          <t>10004100</t>
        </is>
      </c>
      <c r="D20" t="inlineStr">
        <is>
          <t>CASTILLO REATEGUI, VICTOR AURELIO</t>
        </is>
      </c>
      <c r="E20">
        <f>DATEDIF("18/12/1975",TODAY(),"Y")&amp;IF(DATEDIF("18/12/1975",TODAY(),"Y")=1," año, "," años, ")&amp;DATEDIF("18/12/1975",TODAY(),"YM")&amp;IF(DATEDIF("18/12/1975",TODAY(),"YM")=1," mes, "," meses, ")&amp;DATEDIF("18/12/1975",TODAY(),"MD")&amp;IF(DATEDIF("18/12/1975",TODAY(),"MD")=1," día"," días")</f>
        <v/>
      </c>
      <c r="F20" t="inlineStr">
        <is>
          <t>29/10/2021 11:13:49</t>
        </is>
      </c>
      <c r="G20" t="inlineStr">
        <is>
          <t>29/10/2021 11:13:49</t>
        </is>
      </c>
      <c r="H20" t="inlineStr">
        <is>
          <t>San Borja</t>
        </is>
      </c>
      <c r="I20" t="inlineStr">
        <is>
          <t>Teleorientación</t>
        </is>
      </c>
      <c r="J20" t="inlineStr">
        <is>
          <t>999 999 999</t>
        </is>
      </c>
      <c r="K20" t="inlineStr">
        <is>
          <t>Atendido</t>
        </is>
      </c>
      <c r="L20" t="inlineStr">
        <is>
          <t>Teleatiendo</t>
        </is>
      </c>
      <c r="M20" t="inlineStr">
        <is>
          <t xml:space="preserve">Z76.9 - Personas en contacto con los servicios de salud en circunstancias no especificadas [definitivo] </t>
        </is>
      </c>
    </row>
    <row r="21">
      <c r="A21" t="n">
        <v>17</v>
      </c>
      <c r="B21" t="inlineStr">
        <is>
          <t>DNI</t>
        </is>
      </c>
      <c r="C21" t="inlineStr">
        <is>
          <t>25506715</t>
        </is>
      </c>
      <c r="D21" t="inlineStr">
        <is>
          <t>CORNEJO VDA DE DELGADO, MARIA ANTONIETA</t>
        </is>
      </c>
      <c r="E21">
        <f>DATEDIF("13/06/1934",TODAY(),"Y")&amp;IF(DATEDIF("13/06/1934",TODAY(),"Y")=1," año, "," años, ")&amp;DATEDIF("13/06/1934",TODAY(),"YM")&amp;IF(DATEDIF("13/06/1934",TODAY(),"YM")=1," mes, "," meses, ")&amp;DATEDIF("13/06/1934",TODAY(),"MD")&amp;IF(DATEDIF("13/06/1934",TODAY(),"MD")=1," día"," días")</f>
        <v/>
      </c>
      <c r="F21" t="inlineStr">
        <is>
          <t>29/10/2021 11:20:49</t>
        </is>
      </c>
      <c r="G21" t="inlineStr">
        <is>
          <t>29/10/2021 11:20:49</t>
        </is>
      </c>
      <c r="H21" t="inlineStr">
        <is>
          <t>Callao</t>
        </is>
      </c>
      <c r="I21" t="inlineStr">
        <is>
          <t>Teleorientación</t>
        </is>
      </c>
      <c r="J21" t="inlineStr">
        <is>
          <t>999 999 999</t>
        </is>
      </c>
      <c r="K21" t="inlineStr">
        <is>
          <t>Atendido</t>
        </is>
      </c>
      <c r="L21" t="inlineStr">
        <is>
          <t>Teleatiendo</t>
        </is>
      </c>
      <c r="M21" t="inlineStr">
        <is>
          <t xml:space="preserve">Z76.9 - Personas en contacto con los servicios de salud en circunstancias no especificadas [definitivo] </t>
        </is>
      </c>
    </row>
    <row r="22">
      <c r="A22" t="n">
        <v>18</v>
      </c>
      <c r="B22" t="inlineStr">
        <is>
          <t>DNI</t>
        </is>
      </c>
      <c r="C22" t="inlineStr">
        <is>
          <t>70008090</t>
        </is>
      </c>
      <c r="D22" t="inlineStr">
        <is>
          <t>LUQUE SALAS, CLAUDIA IVONNE</t>
        </is>
      </c>
      <c r="E22">
        <f>DATEDIF("02/01/1991",TODAY(),"Y")&amp;IF(DATEDIF("02/01/1991",TODAY(),"Y")=1," año, "," años, ")&amp;DATEDIF("02/01/1991",TODAY(),"YM")&amp;IF(DATEDIF("02/01/1991",TODAY(),"YM")=1," mes, "," meses, ")&amp;DATEDIF("02/01/1991",TODAY(),"MD")&amp;IF(DATEDIF("02/01/1991",TODAY(),"MD")=1," día"," días")</f>
        <v/>
      </c>
      <c r="F22" t="inlineStr">
        <is>
          <t>29/10/2021 11:27:22</t>
        </is>
      </c>
      <c r="G22" t="inlineStr">
        <is>
          <t>29/10/2021 11:27:22</t>
        </is>
      </c>
      <c r="H22" t="inlineStr">
        <is>
          <t>Comas</t>
        </is>
      </c>
      <c r="I22" t="inlineStr">
        <is>
          <t>Teleorientación</t>
        </is>
      </c>
      <c r="J22" t="inlineStr">
        <is>
          <t>999 999 999</t>
        </is>
      </c>
      <c r="K22" t="inlineStr">
        <is>
          <t>Atendido</t>
        </is>
      </c>
      <c r="L22" t="inlineStr">
        <is>
          <t>Teleatiendo</t>
        </is>
      </c>
      <c r="M22" t="inlineStr">
        <is>
          <t xml:space="preserve">Z76.9 - Personas en contacto con los servicios de salud en circunstancias no especificadas [definitivo] </t>
        </is>
      </c>
    </row>
    <row r="23">
      <c r="A23" t="n">
        <v>19</v>
      </c>
      <c r="B23" t="inlineStr">
        <is>
          <t>DNI</t>
        </is>
      </c>
      <c r="C23" t="inlineStr">
        <is>
          <t>08156831</t>
        </is>
      </c>
      <c r="D23" t="inlineStr">
        <is>
          <t>RODAS VALLADOLID, NANCY MARLENY</t>
        </is>
      </c>
      <c r="E23">
        <f>DATEDIF("22/01/1974",TODAY(),"Y")&amp;IF(DATEDIF("22/01/1974",TODAY(),"Y")=1," año, "," años, ")&amp;DATEDIF("22/01/1974",TODAY(),"YM")&amp;IF(DATEDIF("22/01/1974",TODAY(),"YM")=1," mes, "," meses, ")&amp;DATEDIF("22/01/1974",TODAY(),"MD")&amp;IF(DATEDIF("22/01/1974",TODAY(),"MD")=1," día"," días")</f>
        <v/>
      </c>
      <c r="F23" t="inlineStr">
        <is>
          <t>29/10/2021 11:32:50</t>
        </is>
      </c>
      <c r="G23" t="inlineStr">
        <is>
          <t>29/10/2021 11:32:50</t>
        </is>
      </c>
      <c r="H23" t="inlineStr">
        <is>
          <t>Rímac</t>
        </is>
      </c>
      <c r="I23" t="inlineStr">
        <is>
          <t>Teleorientación</t>
        </is>
      </c>
      <c r="J23" t="inlineStr">
        <is>
          <t>999 999 999</t>
        </is>
      </c>
      <c r="K23" t="inlineStr">
        <is>
          <t>Atendido</t>
        </is>
      </c>
      <c r="L23" t="inlineStr">
        <is>
          <t>Teleatiendo</t>
        </is>
      </c>
      <c r="M23" t="inlineStr">
        <is>
          <t xml:space="preserve">Z76.9 - Personas en contacto con los servicios de salud en circunstancias no especificadas [definitivo] </t>
        </is>
      </c>
    </row>
    <row r="24">
      <c r="A24" t="n">
        <v>20</v>
      </c>
      <c r="B24" t="inlineStr">
        <is>
          <t>DNI</t>
        </is>
      </c>
      <c r="C24" t="inlineStr">
        <is>
          <t>75795169</t>
        </is>
      </c>
      <c r="D24" t="inlineStr">
        <is>
          <t>NOE COLUMBUS, JULIO ADRIAN</t>
        </is>
      </c>
      <c r="E24">
        <f>DATEDIF("02/07/2000",TODAY(),"Y")&amp;IF(DATEDIF("02/07/2000",TODAY(),"Y")=1," año, "," años, ")&amp;DATEDIF("02/07/2000",TODAY(),"YM")&amp;IF(DATEDIF("02/07/2000",TODAY(),"YM")=1," mes, "," meses, ")&amp;DATEDIF("02/07/2000",TODAY(),"MD")&amp;IF(DATEDIF("02/07/2000",TODAY(),"MD")=1," día"," días")</f>
        <v/>
      </c>
      <c r="F24" t="inlineStr">
        <is>
          <t>29/10/2021 11:45:15</t>
        </is>
      </c>
      <c r="G24" t="inlineStr">
        <is>
          <t>29/10/2021 11:45:15</t>
        </is>
      </c>
      <c r="H24" t="inlineStr">
        <is>
          <t>Sullana</t>
        </is>
      </c>
      <c r="I24" t="inlineStr">
        <is>
          <t>Teleorientación</t>
        </is>
      </c>
      <c r="J24" t="inlineStr">
        <is>
          <t>902 699 687</t>
        </is>
      </c>
      <c r="K24" t="inlineStr">
        <is>
          <t>Atendido</t>
        </is>
      </c>
      <c r="L24" t="inlineStr">
        <is>
          <t>Teleatiendo</t>
        </is>
      </c>
      <c r="M24" t="inlineStr">
        <is>
          <t xml:space="preserve">Z76.9 - Personas en contacto con los servicios de salud en circunstancias no especificadas [definitivo] </t>
        </is>
      </c>
    </row>
    <row r="25">
      <c r="A25" t="n">
        <v>21</v>
      </c>
      <c r="B25" t="inlineStr">
        <is>
          <t>DNI</t>
        </is>
      </c>
      <c r="C25" t="inlineStr">
        <is>
          <t>46584694</t>
        </is>
      </c>
      <c r="D25" t="inlineStr">
        <is>
          <t>DE LA CRUZ ROJAS, LESLEE FIORELLA</t>
        </is>
      </c>
      <c r="E25">
        <f>DATEDIF("22/09/1990",TODAY(),"Y")&amp;IF(DATEDIF("22/09/1990",TODAY(),"Y")=1," año, "," años, ")&amp;DATEDIF("22/09/1990",TODAY(),"YM")&amp;IF(DATEDIF("22/09/1990",TODAY(),"YM")=1," mes, "," meses, ")&amp;DATEDIF("22/09/1990",TODAY(),"MD")&amp;IF(DATEDIF("22/09/1990",TODAY(),"MD")=1," día"," días")</f>
        <v/>
      </c>
      <c r="F25" t="inlineStr">
        <is>
          <t>29/10/2021 11:47:17</t>
        </is>
      </c>
      <c r="G25" t="inlineStr">
        <is>
          <t>29/10/2021 11:47:17</t>
        </is>
      </c>
      <c r="H25" t="inlineStr">
        <is>
          <t>Santiago de Surco</t>
        </is>
      </c>
      <c r="I25" t="inlineStr">
        <is>
          <t>Teleorientación</t>
        </is>
      </c>
      <c r="J25" t="inlineStr">
        <is>
          <t>971 748 146</t>
        </is>
      </c>
      <c r="K25" t="inlineStr">
        <is>
          <t>Atendido</t>
        </is>
      </c>
      <c r="L25" t="inlineStr">
        <is>
          <t>Teleatiendo</t>
        </is>
      </c>
      <c r="M25" t="inlineStr">
        <is>
          <t xml:space="preserve">Z76.9 - Personas en contacto con los servicios de salud en circunstancias no especificadas [presuntivo] </t>
        </is>
      </c>
    </row>
    <row r="26">
      <c r="A26" t="n">
        <v>22</v>
      </c>
      <c r="B26" t="inlineStr">
        <is>
          <t>DNI</t>
        </is>
      </c>
      <c r="C26" t="inlineStr">
        <is>
          <t>07307981</t>
        </is>
      </c>
      <c r="D26" t="inlineStr">
        <is>
          <t>DE LA CRUZ RAU, ROSALIA</t>
        </is>
      </c>
      <c r="E26">
        <f>DATEDIF("27/09/1934",TODAY(),"Y")&amp;IF(DATEDIF("27/09/1934",TODAY(),"Y")=1," año, "," años, ")&amp;DATEDIF("27/09/1934",TODAY(),"YM")&amp;IF(DATEDIF("27/09/1934",TODAY(),"YM")=1," mes, "," meses, ")&amp;DATEDIF("27/09/1934",TODAY(),"MD")&amp;IF(DATEDIF("27/09/1934",TODAY(),"MD")=1," día"," días")</f>
        <v/>
      </c>
      <c r="F26" t="inlineStr">
        <is>
          <t>29/10/2021 12:15:52</t>
        </is>
      </c>
      <c r="G26" t="inlineStr">
        <is>
          <t>29/10/2021 12:15:52</t>
        </is>
      </c>
      <c r="H26" t="inlineStr">
        <is>
          <t>Jesús María</t>
        </is>
      </c>
      <c r="I26" t="inlineStr">
        <is>
          <t>Teleorientación</t>
        </is>
      </c>
      <c r="J26" t="inlineStr">
        <is>
          <t>999 999 999</t>
        </is>
      </c>
      <c r="K26" t="inlineStr">
        <is>
          <t>Atendido</t>
        </is>
      </c>
      <c r="L26" t="inlineStr">
        <is>
          <t>Teleatiendo</t>
        </is>
      </c>
      <c r="M26" t="inlineStr">
        <is>
          <t xml:space="preserve">Z76.9 - Personas en contacto con los servicios de salud en circunstancias no especificadas [definitivo] </t>
        </is>
      </c>
    </row>
    <row r="27">
      <c r="A27" t="n">
        <v>23</v>
      </c>
      <c r="B27" t="inlineStr">
        <is>
          <t>DNI</t>
        </is>
      </c>
      <c r="C27" t="inlineStr">
        <is>
          <t>10292777</t>
        </is>
      </c>
      <c r="D27" t="inlineStr">
        <is>
          <t>JIMENEZ , CESAR ERNESTO</t>
        </is>
      </c>
      <c r="E27">
        <f>DATEDIF("11/07/1968",TODAY(),"Y")&amp;IF(DATEDIF("11/07/1968",TODAY(),"Y")=1," año, "," años, ")&amp;DATEDIF("11/07/1968",TODAY(),"YM")&amp;IF(DATEDIF("11/07/1968",TODAY(),"YM")=1," mes, "," meses, ")&amp;DATEDIF("11/07/1968",TODAY(),"MD")&amp;IF(DATEDIF("11/07/1968",TODAY(),"MD")=1," día"," días")</f>
        <v/>
      </c>
      <c r="F27" t="inlineStr">
        <is>
          <t>29/10/2021 12:32:36</t>
        </is>
      </c>
      <c r="G27" t="inlineStr">
        <is>
          <t>29/10/2021 12:32:36</t>
        </is>
      </c>
      <c r="H27" t="inlineStr">
        <is>
          <t>Los Olivos</t>
        </is>
      </c>
      <c r="I27" t="inlineStr">
        <is>
          <t>Teleorientación</t>
        </is>
      </c>
      <c r="J27" t="inlineStr">
        <is>
          <t>999 999 999</t>
        </is>
      </c>
      <c r="K27" t="inlineStr">
        <is>
          <t>Atendido</t>
        </is>
      </c>
      <c r="L27" t="inlineStr">
        <is>
          <t>Teleatiendo</t>
        </is>
      </c>
      <c r="M27" t="inlineStr">
        <is>
          <t xml:space="preserve">Z76.9 - Personas en contacto con los servicios de salud en circunstancias no especificadas [definitivo] </t>
        </is>
      </c>
    </row>
    <row r="28">
      <c r="A28" t="n">
        <v>24</v>
      </c>
      <c r="B28" t="inlineStr">
        <is>
          <t>DNI</t>
        </is>
      </c>
      <c r="C28" t="inlineStr">
        <is>
          <t>06976008</t>
        </is>
      </c>
      <c r="D28" t="inlineStr">
        <is>
          <t>AVALOS LOYOLA, JORGE</t>
        </is>
      </c>
      <c r="E28">
        <f>DATEDIF("13/09/1931",TODAY(),"Y")&amp;IF(DATEDIF("13/09/1931",TODAY(),"Y")=1," año, "," años, ")&amp;DATEDIF("13/09/1931",TODAY(),"YM")&amp;IF(DATEDIF("13/09/1931",TODAY(),"YM")=1," mes, "," meses, ")&amp;DATEDIF("13/09/1931",TODAY(),"MD")&amp;IF(DATEDIF("13/09/1931",TODAY(),"MD")=1," día"," días")</f>
        <v/>
      </c>
      <c r="F28" t="inlineStr">
        <is>
          <t>29/10/2021 12:37:26</t>
        </is>
      </c>
      <c r="G28" t="inlineStr">
        <is>
          <t>29/10/2021 12:37:26</t>
        </is>
      </c>
      <c r="H28" t="inlineStr">
        <is>
          <t>Chorrillos</t>
        </is>
      </c>
      <c r="I28" t="inlineStr">
        <is>
          <t>Teleorientación</t>
        </is>
      </c>
      <c r="J28" t="inlineStr">
        <is>
          <t>999 999 999</t>
        </is>
      </c>
      <c r="K28" t="inlineStr">
        <is>
          <t>Atendido</t>
        </is>
      </c>
      <c r="L28" t="inlineStr">
        <is>
          <t>Teleatiendo</t>
        </is>
      </c>
      <c r="M28" t="inlineStr">
        <is>
          <t xml:space="preserve">Z76.9 - Personas en contacto con los servicios de salud en circunstancias no especificadas [definitivo] </t>
        </is>
      </c>
    </row>
    <row r="29">
      <c r="A29" t="n">
        <v>25</v>
      </c>
      <c r="B29" t="inlineStr">
        <is>
          <t>DNI</t>
        </is>
      </c>
      <c r="C29" t="inlineStr">
        <is>
          <t>08275498</t>
        </is>
      </c>
      <c r="D29" t="inlineStr">
        <is>
          <t>FONTANES CACEDA, GISELLE ANNETTE</t>
        </is>
      </c>
      <c r="E29">
        <f>DATEDIF("17/02/1969",TODAY(),"Y")&amp;IF(DATEDIF("17/02/1969",TODAY(),"Y")=1," año, "," años, ")&amp;DATEDIF("17/02/1969",TODAY(),"YM")&amp;IF(DATEDIF("17/02/1969",TODAY(),"YM")=1," mes, "," meses, ")&amp;DATEDIF("17/02/1969",TODAY(),"MD")&amp;IF(DATEDIF("17/02/1969",TODAY(),"MD")=1," día"," días")</f>
        <v/>
      </c>
      <c r="F29" t="inlineStr">
        <is>
          <t>29/10/2021 12:55:27</t>
        </is>
      </c>
      <c r="G29" t="inlineStr">
        <is>
          <t>29/10/2021 12:55:27</t>
        </is>
      </c>
      <c r="H29" t="inlineStr">
        <is>
          <t>San Borja</t>
        </is>
      </c>
      <c r="I29" t="inlineStr">
        <is>
          <t>Teleorientación</t>
        </is>
      </c>
      <c r="J29" t="inlineStr">
        <is>
          <t>946 558 004</t>
        </is>
      </c>
      <c r="K29" t="inlineStr">
        <is>
          <t>Atendido</t>
        </is>
      </c>
      <c r="L29" t="inlineStr">
        <is>
          <t>Teleatiendo</t>
        </is>
      </c>
      <c r="M29" t="inlineStr">
        <is>
          <t xml:space="preserve">Z76.9 - Personas en contacto con los servicios de salud en circunstancias no especificadas [definitivo] </t>
        </is>
      </c>
    </row>
    <row r="30">
      <c r="A30" t="n">
        <v>26</v>
      </c>
      <c r="B30" t="inlineStr">
        <is>
          <t>DNI</t>
        </is>
      </c>
      <c r="C30" t="inlineStr">
        <is>
          <t>09312302</t>
        </is>
      </c>
      <c r="D30" t="inlineStr">
        <is>
          <t>IRIGOYEN DIAZ, ROSA MARIA</t>
        </is>
      </c>
      <c r="E30">
        <f>DATEDIF("27/01/1969",TODAY(),"Y")&amp;IF(DATEDIF("27/01/1969",TODAY(),"Y")=1," año, "," años, ")&amp;DATEDIF("27/01/1969",TODAY(),"YM")&amp;IF(DATEDIF("27/01/1969",TODAY(),"YM")=1," mes, "," meses, ")&amp;DATEDIF("27/01/1969",TODAY(),"MD")&amp;IF(DATEDIF("27/01/1969",TODAY(),"MD")=1," día"," días")</f>
        <v/>
      </c>
      <c r="F30" t="inlineStr">
        <is>
          <t>29/10/2021 13:14:56</t>
        </is>
      </c>
      <c r="G30" t="inlineStr">
        <is>
          <t>29/10/2021 13:14:56</t>
        </is>
      </c>
      <c r="H30" t="inlineStr">
        <is>
          <t>Santiago de Surco</t>
        </is>
      </c>
      <c r="I30" t="inlineStr">
        <is>
          <t>Teleorientación</t>
        </is>
      </c>
      <c r="J30" t="inlineStr">
        <is>
          <t>999 024 633</t>
        </is>
      </c>
      <c r="K30" t="inlineStr">
        <is>
          <t>Atendido</t>
        </is>
      </c>
      <c r="L30" t="inlineStr">
        <is>
          <t>Teleatiendo</t>
        </is>
      </c>
      <c r="M30" t="inlineStr">
        <is>
          <t xml:space="preserve">Z76.9 - Personas en contacto con los servicios de salud en circunstancias no especificadas [definitivo] </t>
        </is>
      </c>
    </row>
    <row r="31">
      <c r="A31" t="n">
        <v>27</v>
      </c>
      <c r="B31" t="inlineStr">
        <is>
          <t>DNI</t>
        </is>
      </c>
      <c r="C31" t="inlineStr">
        <is>
          <t>72490511</t>
        </is>
      </c>
      <c r="D31" t="inlineStr">
        <is>
          <t>CASTAÑEDA ARIAS, MIGUEL RODRIGO</t>
        </is>
      </c>
      <c r="E31">
        <f>DATEDIF("26/08/1993",TODAY(),"Y")&amp;IF(DATEDIF("26/08/1993",TODAY(),"Y")=1," año, "," años, ")&amp;DATEDIF("26/08/1993",TODAY(),"YM")&amp;IF(DATEDIF("26/08/1993",TODAY(),"YM")=1," mes, "," meses, ")&amp;DATEDIF("26/08/1993",TODAY(),"MD")&amp;IF(DATEDIF("26/08/1993",TODAY(),"MD")=1," día"," días")</f>
        <v/>
      </c>
      <c r="F31" t="inlineStr">
        <is>
          <t>29/10/2021 13:21:19</t>
        </is>
      </c>
      <c r="G31" t="inlineStr">
        <is>
          <t>29/10/2021 13:21:19</t>
        </is>
      </c>
      <c r="H31" t="inlineStr">
        <is>
          <t>Magdalena del Mar</t>
        </is>
      </c>
      <c r="I31" t="inlineStr">
        <is>
          <t>Teleorientación</t>
        </is>
      </c>
      <c r="J31" t="inlineStr">
        <is>
          <t>999 999 999</t>
        </is>
      </c>
      <c r="K31" t="inlineStr">
        <is>
          <t>Atendido</t>
        </is>
      </c>
      <c r="L31" t="inlineStr">
        <is>
          <t>Teleatiendo</t>
        </is>
      </c>
      <c r="M31" t="inlineStr">
        <is>
          <t xml:space="preserve">Z76.9 - Personas en contacto con los servicios de salud en circunstancias no especificadas [definitivo] </t>
        </is>
      </c>
    </row>
    <row r="32">
      <c r="A32" t="n">
        <v>28</v>
      </c>
      <c r="B32" t="inlineStr">
        <is>
          <t>DNI</t>
        </is>
      </c>
      <c r="C32" t="inlineStr">
        <is>
          <t>09957594</t>
        </is>
      </c>
      <c r="D32" t="inlineStr">
        <is>
          <t>ACHUY MARAÑON, NOELIA GIOVANA</t>
        </is>
      </c>
      <c r="E32">
        <f>DATEDIF("05/04/1976",TODAY(),"Y")&amp;IF(DATEDIF("05/04/1976",TODAY(),"Y")=1," año, "," años, ")&amp;DATEDIF("05/04/1976",TODAY(),"YM")&amp;IF(DATEDIF("05/04/1976",TODAY(),"YM")=1," mes, "," meses, ")&amp;DATEDIF("05/04/1976",TODAY(),"MD")&amp;IF(DATEDIF("05/04/1976",TODAY(),"MD")=1," día"," días")</f>
        <v/>
      </c>
      <c r="F32" t="inlineStr">
        <is>
          <t>29/10/2021 13:42:43</t>
        </is>
      </c>
      <c r="G32" t="inlineStr">
        <is>
          <t>29/10/2021 13:42:43</t>
        </is>
      </c>
      <c r="H32" t="inlineStr">
        <is>
          <t>Jesús María</t>
        </is>
      </c>
      <c r="I32" t="inlineStr">
        <is>
          <t>Teleorientación</t>
        </is>
      </c>
      <c r="J32" t="inlineStr">
        <is>
          <t>999 999 999</t>
        </is>
      </c>
      <c r="K32" t="inlineStr">
        <is>
          <t>Atendido</t>
        </is>
      </c>
      <c r="L32" t="inlineStr">
        <is>
          <t>Teleatiendo</t>
        </is>
      </c>
      <c r="M32" t="inlineStr">
        <is>
          <t xml:space="preserve">Z76.9 - Personas en contacto con los servicios de salud en circunstancias no especificadas [definitivo] </t>
        </is>
      </c>
    </row>
    <row r="33">
      <c r="A33" t="n">
        <v>29</v>
      </c>
      <c r="B33" t="inlineStr">
        <is>
          <t>DNI</t>
        </is>
      </c>
      <c r="C33" t="inlineStr">
        <is>
          <t>06108599</t>
        </is>
      </c>
      <c r="D33" t="inlineStr">
        <is>
          <t>ACOSTA ZEGARRA, JUAN CARLOS</t>
        </is>
      </c>
      <c r="E33">
        <f>DATEDIF("17/04/1963",TODAY(),"Y")&amp;IF(DATEDIF("17/04/1963",TODAY(),"Y")=1," año, "," años, ")&amp;DATEDIF("17/04/1963",TODAY(),"YM")&amp;IF(DATEDIF("17/04/1963",TODAY(),"YM")=1," mes, "," meses, ")&amp;DATEDIF("17/04/1963",TODAY(),"MD")&amp;IF(DATEDIF("17/04/1963",TODAY(),"MD")=1," día"," días")</f>
        <v/>
      </c>
      <c r="F33" t="inlineStr">
        <is>
          <t>29/10/2021 13:49:25</t>
        </is>
      </c>
      <c r="G33" t="inlineStr">
        <is>
          <t>29/10/2021 13:49:25</t>
        </is>
      </c>
      <c r="H33" t="inlineStr">
        <is>
          <t>Lima</t>
        </is>
      </c>
      <c r="I33" t="inlineStr">
        <is>
          <t>Teleorientación</t>
        </is>
      </c>
      <c r="J33" t="inlineStr">
        <is>
          <t>999 999 999</t>
        </is>
      </c>
      <c r="K33" t="inlineStr">
        <is>
          <t>Atendido</t>
        </is>
      </c>
      <c r="L33" t="inlineStr">
        <is>
          <t>Teleatiendo</t>
        </is>
      </c>
      <c r="M33" t="inlineStr">
        <is>
          <t xml:space="preserve">Z76.9 - Personas en contacto con los servicios de salud en circunstancias no especificadas [definitivo] </t>
        </is>
      </c>
    </row>
    <row r="34">
      <c r="A34" t="n">
        <v>30</v>
      </c>
      <c r="B34" t="inlineStr">
        <is>
          <t>DNI</t>
        </is>
      </c>
      <c r="C34" t="inlineStr">
        <is>
          <t>08748678</t>
        </is>
      </c>
      <c r="D34" t="inlineStr">
        <is>
          <t>MEZA SUAREZ, BELTRAN ABRAHAM</t>
        </is>
      </c>
      <c r="E34">
        <f>DATEDIF("09/10/1931",TODAY(),"Y")&amp;IF(DATEDIF("09/10/1931",TODAY(),"Y")=1," año, "," años, ")&amp;DATEDIF("09/10/1931",TODAY(),"YM")&amp;IF(DATEDIF("09/10/1931",TODAY(),"YM")=1," mes, "," meses, ")&amp;DATEDIF("09/10/1931",TODAY(),"MD")&amp;IF(DATEDIF("09/10/1931",TODAY(),"MD")=1," día"," días")</f>
        <v/>
      </c>
      <c r="F34" t="inlineStr">
        <is>
          <t>29/10/2021 13:53:52</t>
        </is>
      </c>
      <c r="G34" t="inlineStr">
        <is>
          <t>29/10/2021 13:53:52</t>
        </is>
      </c>
      <c r="H34" t="inlineStr">
        <is>
          <t>Santiago de Surco</t>
        </is>
      </c>
      <c r="I34" t="inlineStr">
        <is>
          <t>Teleorientación</t>
        </is>
      </c>
      <c r="J34" t="inlineStr">
        <is>
          <t>999 999 999</t>
        </is>
      </c>
      <c r="K34" t="inlineStr">
        <is>
          <t>Atendido</t>
        </is>
      </c>
      <c r="L34" t="inlineStr">
        <is>
          <t>Teleatiendo</t>
        </is>
      </c>
      <c r="M34" t="inlineStr">
        <is>
          <t xml:space="preserve">Z76.9 - Personas en contacto con los servicios de salud en circunstancias no especificadas [definitivo] </t>
        </is>
      </c>
    </row>
    <row r="35">
      <c r="A35" s="4" t="inlineStr">
        <is>
          <t>DATOS CONFIDENCIALES</t>
        </is>
      </c>
    </row>
  </sheetData>
  <mergeCells count="4">
    <mergeCell ref="A1:M1"/>
    <mergeCell ref="A2:M2"/>
    <mergeCell ref="A3:M3"/>
    <mergeCell ref="A35:M3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2021-10-29T18:36:23Z</dcterms:created>
  <dcterms:modified xsi:type="dcterms:W3CDTF">2021-10-29T18:36:23Z</dcterms:modified>
</cp:coreProperties>
</file>