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8_{AAE1B44B-2D39-4576-9462-BF2D84254D2D}" xr6:coauthVersionLast="47" xr6:coauthVersionMax="47" xr10:uidLastSave="{00000000-0000-0000-0000-000000000000}"/>
  <bookViews>
    <workbookView xWindow="105" yWindow="1245" windowWidth="20385" windowHeight="1027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<sst xmlns="http://schemas.openxmlformats.org/spreadsheetml/2006/main" count="262" uniqueCount="106">
  <si>
    <t>MINISTERIO DE SALUD</t>
  </si>
  <si>
    <t>SOLICITUDES DE ATENCIÓN PENDIENTES - EXPORTADO 12/04/2022 23:08</t>
  </si>
  <si>
    <t>FECHA INICIO: 12/04/2022 FECHA FINAL: 12/04/2022</t>
  </si>
  <si>
    <t>N°</t>
  </si>
  <si>
    <t>TIPO DOC.</t>
  </si>
  <si>
    <t>PACIENTE (NRO. DOCUMENTO)</t>
  </si>
  <si>
    <t>PACIENTE (APELLIDOS Y NOMBRES)</t>
  </si>
  <si>
    <t>PACIENTE (EDAD)</t>
  </si>
  <si>
    <t>FECHA Y HORA DE LA SOLICITUD</t>
  </si>
  <si>
    <t>FECHA Y HORA DE ASIGNACIÓN</t>
  </si>
  <si>
    <t>DISTRITO DE RESIDENCIA</t>
  </si>
  <si>
    <t>TIPO DE SERVICIO</t>
  </si>
  <si>
    <t>TELÉFONO / CELULAR</t>
  </si>
  <si>
    <t>ESTADO</t>
  </si>
  <si>
    <t>RENIPRESS</t>
  </si>
  <si>
    <t>ESTABLECIMIENTO</t>
  </si>
  <si>
    <t>DIRESA</t>
  </si>
  <si>
    <t>RED</t>
  </si>
  <si>
    <t>MICRORED</t>
  </si>
  <si>
    <t>PLATAFORMA DE ATENCIÓN</t>
  </si>
  <si>
    <t>DIAGNÓSTICO</t>
  </si>
  <si>
    <t>DNI</t>
  </si>
  <si>
    <t>09451869</t>
  </si>
  <si>
    <t>ESQUIVEL VILLAFANA, FREDDY MANUEL</t>
  </si>
  <si>
    <t>12/04/2022 14:05:08</t>
  </si>
  <si>
    <t>San Martín de Porres</t>
  </si>
  <si>
    <t>Teleorientación</t>
  </si>
  <si>
    <t>923 199 361</t>
  </si>
  <si>
    <t>Atendido</t>
  </si>
  <si>
    <t>00005197</t>
  </si>
  <si>
    <t>IRO</t>
  </si>
  <si>
    <t>LA LIBERTAD</t>
  </si>
  <si>
    <t>NO PERTENECE A NINGUNA RED</t>
  </si>
  <si>
    <t>NO PERTENECE A NINGUNA MICRORED</t>
  </si>
  <si>
    <t>Teleatiendo</t>
  </si>
  <si>
    <t xml:space="preserve">Z76.9 - Personas en contacto con los servicios de salud en circunstancias no especificadas [definitivo] </t>
  </si>
  <si>
    <t>40044886</t>
  </si>
  <si>
    <t>CHIPANA LEIVA, CECILIA</t>
  </si>
  <si>
    <t>12/04/2022 14:07:40</t>
  </si>
  <si>
    <t>Independencia</t>
  </si>
  <si>
    <t>986 908 152</t>
  </si>
  <si>
    <t>07550383</t>
  </si>
  <si>
    <t>ABAL NIETO, CARMEN EMILIANA</t>
  </si>
  <si>
    <t>12/04/2022 14:29:58</t>
  </si>
  <si>
    <t>San Juan de Miraflores</t>
  </si>
  <si>
    <t>942 992 992</t>
  </si>
  <si>
    <t>43280043</t>
  </si>
  <si>
    <t>RAMIREZ LINO, JONATHAN RENZON</t>
  </si>
  <si>
    <t>12/04/2022 22:22:11</t>
  </si>
  <si>
    <t>Ancón</t>
  </si>
  <si>
    <t>947 178 559</t>
  </si>
  <si>
    <t>08570620</t>
  </si>
  <si>
    <t>ARROYO CALLE, GLADYS POPA</t>
  </si>
  <si>
    <t>12/04/2022 22:28:08</t>
  </si>
  <si>
    <t>996 268 604</t>
  </si>
  <si>
    <t>07535282</t>
  </si>
  <si>
    <t>MAITA BONILLA, MARIA DEL PILAR</t>
  </si>
  <si>
    <t>12/04/2022 22:32:19</t>
  </si>
  <si>
    <t>La Molina</t>
  </si>
  <si>
    <t>934 788 638</t>
  </si>
  <si>
    <t>47662189</t>
  </si>
  <si>
    <t>GOMEZ PEREZ, JOSE LUIS</t>
  </si>
  <si>
    <t>12/04/2022 22:35:51</t>
  </si>
  <si>
    <t>Santiago de Surco</t>
  </si>
  <si>
    <t>999 925 616</t>
  </si>
  <si>
    <t>40660089</t>
  </si>
  <si>
    <t>CHION YZAGUIRRE, MILAGROS JACQUELINE</t>
  </si>
  <si>
    <t>12/04/2022 22:43:07</t>
  </si>
  <si>
    <t>Rímac</t>
  </si>
  <si>
    <t>994 564 943</t>
  </si>
  <si>
    <t>70329576</t>
  </si>
  <si>
    <t>RIVAS ZAPATA, EDDIE ROSSY</t>
  </si>
  <si>
    <t>12/04/2022 22:46:41</t>
  </si>
  <si>
    <t>12/04/2022 22:46:42</t>
  </si>
  <si>
    <t>Villa El Salvador</t>
  </si>
  <si>
    <t>982 039 816</t>
  </si>
  <si>
    <t>42939747</t>
  </si>
  <si>
    <t>RAMOS VALLE, NANCY POLONIA</t>
  </si>
  <si>
    <t>12/04/2022 22:49:25</t>
  </si>
  <si>
    <t>Callao</t>
  </si>
  <si>
    <t>964 193 212</t>
  </si>
  <si>
    <t>07567550</t>
  </si>
  <si>
    <t>MAYURI GUANILO, MARCELA OFELIA</t>
  </si>
  <si>
    <t>12/04/2022 22:52:14</t>
  </si>
  <si>
    <t>Lince</t>
  </si>
  <si>
    <t>957 837 159</t>
  </si>
  <si>
    <t>41407351</t>
  </si>
  <si>
    <t>BELLEZA ESPINO, JESSICA PAOLA</t>
  </si>
  <si>
    <t>12/04/2022 22:56:52</t>
  </si>
  <si>
    <t>San Miguel</t>
  </si>
  <si>
    <t>984 106 199</t>
  </si>
  <si>
    <t>06607603</t>
  </si>
  <si>
    <t>DAVIS AGUIRRE VDA DE NOBLECILLA, CARMEN ROSA</t>
  </si>
  <si>
    <t>12/04/2022 22:59:38</t>
  </si>
  <si>
    <t>La Perla</t>
  </si>
  <si>
    <t>990 396 041</t>
  </si>
  <si>
    <t>46812342</t>
  </si>
  <si>
    <t>VARGAS AVALOS, MELISSA PAOLA</t>
  </si>
  <si>
    <t>12/04/2022 23:04:06</t>
  </si>
  <si>
    <t>Magdalena del Mar</t>
  </si>
  <si>
    <t>947 279 686</t>
  </si>
  <si>
    <t>71068853</t>
  </si>
  <si>
    <t>DUENDE VILCHEZ, JULYT</t>
  </si>
  <si>
    <t>12/04/2022 23:06:27</t>
  </si>
  <si>
    <t>969 993 749</t>
  </si>
  <si>
    <t>DATOS CONFIDENCIALES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</si>
</sst>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3"/>
      <name val="Calibri"/>
    </font>
    <font>
      <b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FD9DE"/>
        <bgColor rgb="FF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topLeftCell="A4" workbookViewId="0">
      <selection sqref="A1:R1"/>
    </sheetView>
  </sheetViews>
  <sheetFormatPr baseColWidth="10" defaultColWidth="9.140625" defaultRowHeight="15" x14ac:dyDescent="0.25"/>
  <cols>
    <col min="1" max="1" width="5" customWidth="1"/>
    <col min="2" max="2" width="10" customWidth="1"/>
    <col min="3" max="3" width="15" customWidth="1"/>
    <col min="4" max="4" width="45" customWidth="1"/>
    <col min="5" max="5" width="26" customWidth="1"/>
    <col min="6" max="7" width="20" customWidth="1"/>
    <col min="8" max="9" width="15" customWidth="1"/>
    <col min="10" max="10" width="20" customWidth="1"/>
    <col min="11" max="12" width="10" customWidth="1"/>
    <col min="13" max="18" width="20" customWidth="1"/>
  </cols>
  <sheetData>
    <row r="1" spans="1:18" ht="15.75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.75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7.25" x14ac:dyDescent="0.3">
      <c r="A3" s="4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5.5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</row>
    <row r="5" spans="1:18" x14ac:dyDescent="0.25">
      <c r="A5">
        <v>1</v>
      </c>
      <c r="B5" t="s">
        <v>21</v>
      </c>
      <c r="C5" t="s">
        <v>22</v>
      </c>
      <c r="D5" t="s">
        <v>23</v>
      </c>
      <c r="E5" t="str">
        <f ca="1">DATEDIF("05/10/1969",TODAY(),"Y")&amp;IF(DATEDIF("05/10/1969",TODAY(),"Y")=1," año, "," años, ")&amp;DATEDIF("05/10/1969",TODAY(),"YM")&amp;IF(DATEDIF("05/10/1969",TODAY(),"YM")=1," mes, "," meses, ")&amp;DATEDIF("05/10/1969",TODAY(),"MD")&amp;IF(DATEDIF("05/10/1969",TODAY(),"MD")=1," día"," días")</f>
        <v>52 años, 6 meses, 7 días</v>
      </c>
      <c r="F5" t="s">
        <v>24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  <c r="Q5" t="s">
        <v>34</v>
      </c>
      <c r="R5" t="s">
        <v>35</v>
      </c>
    </row>
    <row r="6" spans="1:18" x14ac:dyDescent="0.25">
      <c r="A6">
        <v>2</v>
      </c>
      <c r="B6" t="s">
        <v>21</v>
      </c>
      <c r="C6" t="s">
        <v>36</v>
      </c>
      <c r="D6" t="s">
        <v>37</v>
      </c>
      <c r="E6" t="str">
        <f ca="1">DATEDIF("12/08/1978",TODAY(),"Y")&amp;IF(DATEDIF("12/08/1978",TODAY(),"Y")=1," año, "," años, ")&amp;DATEDIF("12/08/1978",TODAY(),"YM")&amp;IF(DATEDIF("12/08/1978",TODAY(),"YM")=1," mes, "," meses, ")&amp;DATEDIF("12/08/1978",TODAY(),"MD")&amp;IF(DATEDIF("12/08/1978",TODAY(),"MD")=1," día"," días")</f>
        <v>43 años, 8 meses, 0 días</v>
      </c>
      <c r="F6" t="s">
        <v>38</v>
      </c>
      <c r="G6" t="s">
        <v>38</v>
      </c>
      <c r="H6" t="s">
        <v>39</v>
      </c>
      <c r="I6" t="s">
        <v>26</v>
      </c>
      <c r="J6" t="s">
        <v>40</v>
      </c>
      <c r="K6" t="s">
        <v>28</v>
      </c>
      <c r="L6" t="s">
        <v>29</v>
      </c>
      <c r="M6" t="s">
        <v>30</v>
      </c>
      <c r="N6" t="s">
        <v>31</v>
      </c>
      <c r="O6" t="s">
        <v>32</v>
      </c>
      <c r="P6" t="s">
        <v>33</v>
      </c>
      <c r="Q6" t="s">
        <v>34</v>
      </c>
      <c r="R6" t="s">
        <v>35</v>
      </c>
    </row>
    <row r="7" spans="1:18" x14ac:dyDescent="0.25">
      <c r="A7">
        <v>3</v>
      </c>
      <c r="B7" t="s">
        <v>21</v>
      </c>
      <c r="C7" t="s">
        <v>41</v>
      </c>
      <c r="D7" t="s">
        <v>42</v>
      </c>
      <c r="E7" t="str">
        <f ca="1">DATEDIF("01/05/1961",TODAY(),"Y")&amp;IF(DATEDIF("01/05/1961",TODAY(),"Y")=1," año, "," años, ")&amp;DATEDIF("01/05/1961",TODAY(),"YM")&amp;IF(DATEDIF("01/05/1961",TODAY(),"YM")=1," mes, "," meses, ")&amp;DATEDIF("01/05/1961",TODAY(),"MD")&amp;IF(DATEDIF("01/05/1961",TODAY(),"MD")=1," día"," días")</f>
        <v>60 años, 11 meses, 11 días</v>
      </c>
      <c r="F7" t="s">
        <v>43</v>
      </c>
      <c r="G7" t="s">
        <v>43</v>
      </c>
      <c r="H7" t="s">
        <v>44</v>
      </c>
      <c r="I7" t="s">
        <v>26</v>
      </c>
      <c r="J7" t="s">
        <v>45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  <c r="P7" t="s">
        <v>33</v>
      </c>
      <c r="Q7" t="s">
        <v>34</v>
      </c>
      <c r="R7" t="s">
        <v>35</v>
      </c>
    </row>
    <row r="8" spans="1:18" x14ac:dyDescent="0.25">
      <c r="A8">
        <v>4</v>
      </c>
      <c r="B8" t="s">
        <v>21</v>
      </c>
      <c r="C8" t="s">
        <v>46</v>
      </c>
      <c r="D8" t="s">
        <v>47</v>
      </c>
      <c r="E8" t="str">
        <f ca="1">DATEDIF("18/11/1985",TODAY(),"Y")&amp;IF(DATEDIF("18/11/1985",TODAY(),"Y")=1," año, "," años, ")&amp;DATEDIF("18/11/1985",TODAY(),"YM")&amp;IF(DATEDIF("18/11/1985",TODAY(),"YM")=1," mes, "," meses, ")&amp;DATEDIF("18/11/1985",TODAY(),"MD")&amp;IF(DATEDIF("18/11/1985",TODAY(),"MD")=1," día"," días")</f>
        <v>36 años, 4 meses, 25 días</v>
      </c>
      <c r="F8" t="s">
        <v>48</v>
      </c>
      <c r="G8" t="s">
        <v>48</v>
      </c>
      <c r="H8" t="s">
        <v>49</v>
      </c>
      <c r="I8" t="s">
        <v>26</v>
      </c>
      <c r="J8" t="s">
        <v>50</v>
      </c>
      <c r="K8" t="s">
        <v>28</v>
      </c>
      <c r="L8" t="s">
        <v>29</v>
      </c>
      <c r="M8" t="s">
        <v>30</v>
      </c>
      <c r="N8" t="s">
        <v>31</v>
      </c>
      <c r="O8" t="s">
        <v>32</v>
      </c>
      <c r="P8" t="s">
        <v>33</v>
      </c>
      <c r="Q8" t="s">
        <v>34</v>
      </c>
      <c r="R8" t="s">
        <v>35</v>
      </c>
    </row>
    <row r="9" spans="1:18" x14ac:dyDescent="0.25">
      <c r="A9">
        <v>5</v>
      </c>
      <c r="B9" t="s">
        <v>21</v>
      </c>
      <c r="C9" t="s">
        <v>51</v>
      </c>
      <c r="D9" t="s">
        <v>52</v>
      </c>
      <c r="E9" t="str">
        <f ca="1">DATEDIF("04/12/1953",TODAY(),"Y")&amp;IF(DATEDIF("04/12/1953",TODAY(),"Y")=1," año, "," años, ")&amp;DATEDIF("04/12/1953",TODAY(),"YM")&amp;IF(DATEDIF("04/12/1953",TODAY(),"YM")=1," mes, "," meses, ")&amp;DATEDIF("04/12/1953",TODAY(),"MD")&amp;IF(DATEDIF("04/12/1953",TODAY(),"MD")=1," día"," días")</f>
        <v>68 años, 4 meses, 8 días</v>
      </c>
      <c r="F9" t="s">
        <v>53</v>
      </c>
      <c r="G9" t="s">
        <v>53</v>
      </c>
      <c r="H9" t="s">
        <v>49</v>
      </c>
      <c r="I9" t="s">
        <v>26</v>
      </c>
      <c r="J9" t="s">
        <v>54</v>
      </c>
      <c r="K9" t="s">
        <v>28</v>
      </c>
      <c r="L9" t="s">
        <v>29</v>
      </c>
      <c r="M9" t="s">
        <v>30</v>
      </c>
      <c r="N9" t="s">
        <v>31</v>
      </c>
      <c r="O9" t="s">
        <v>32</v>
      </c>
      <c r="P9" t="s">
        <v>33</v>
      </c>
      <c r="Q9" t="s">
        <v>34</v>
      </c>
      <c r="R9" t="s">
        <v>35</v>
      </c>
    </row>
    <row r="10" spans="1:18" x14ac:dyDescent="0.25">
      <c r="A10">
        <v>6</v>
      </c>
      <c r="B10" t="s">
        <v>21</v>
      </c>
      <c r="C10" t="s">
        <v>55</v>
      </c>
      <c r="D10" t="s">
        <v>56</v>
      </c>
      <c r="E10" t="str">
        <f ca="1">DATEDIF("15/05/1967",TODAY(),"Y")&amp;IF(DATEDIF("15/05/1967",TODAY(),"Y")=1," año, "," años, ")&amp;DATEDIF("15/05/1967",TODAY(),"YM")&amp;IF(DATEDIF("15/05/1967",TODAY(),"YM")=1," mes, "," meses, ")&amp;DATEDIF("15/05/1967",TODAY(),"MD")&amp;IF(DATEDIF("15/05/1967",TODAY(),"MD")=1," día"," días")</f>
        <v>54 años, 10 meses, 28 días</v>
      </c>
      <c r="F10" t="s">
        <v>57</v>
      </c>
      <c r="G10" t="s">
        <v>57</v>
      </c>
      <c r="H10" t="s">
        <v>58</v>
      </c>
      <c r="I10" t="s">
        <v>26</v>
      </c>
      <c r="J10" t="s">
        <v>59</v>
      </c>
      <c r="K10" t="s">
        <v>28</v>
      </c>
      <c r="L10" t="s">
        <v>29</v>
      </c>
      <c r="M10" t="s">
        <v>30</v>
      </c>
      <c r="N10" t="s">
        <v>31</v>
      </c>
      <c r="O10" t="s">
        <v>32</v>
      </c>
      <c r="P10" t="s">
        <v>33</v>
      </c>
      <c r="Q10" t="s">
        <v>34</v>
      </c>
      <c r="R10" t="s">
        <v>35</v>
      </c>
    </row>
    <row r="11" spans="1:18" x14ac:dyDescent="0.25">
      <c r="A11">
        <v>7</v>
      </c>
      <c r="B11" t="s">
        <v>21</v>
      </c>
      <c r="C11" t="s">
        <v>60</v>
      </c>
      <c r="D11" t="s">
        <v>61</v>
      </c>
      <c r="E11" t="str">
        <f ca="1">DATEDIF("23/10/1991",TODAY(),"Y")&amp;IF(DATEDIF("23/10/1991",TODAY(),"Y")=1," año, "," años, ")&amp;DATEDIF("23/10/1991",TODAY(),"YM")&amp;IF(DATEDIF("23/10/1991",TODAY(),"YM")=1," mes, "," meses, ")&amp;DATEDIF("23/10/1991",TODAY(),"MD")&amp;IF(DATEDIF("23/10/1991",TODAY(),"MD")=1," día"," días")</f>
        <v>30 años, 5 meses, 20 días</v>
      </c>
      <c r="F11" t="s">
        <v>62</v>
      </c>
      <c r="G11" t="s">
        <v>62</v>
      </c>
      <c r="H11" t="s">
        <v>63</v>
      </c>
      <c r="I11" t="s">
        <v>26</v>
      </c>
      <c r="J11" t="s">
        <v>64</v>
      </c>
      <c r="K11" t="s">
        <v>28</v>
      </c>
      <c r="L11" t="s">
        <v>29</v>
      </c>
      <c r="M11" t="s">
        <v>30</v>
      </c>
      <c r="N11" t="s">
        <v>31</v>
      </c>
      <c r="O11" t="s">
        <v>32</v>
      </c>
      <c r="P11" t="s">
        <v>33</v>
      </c>
      <c r="Q11" t="s">
        <v>34</v>
      </c>
      <c r="R11" t="s">
        <v>35</v>
      </c>
    </row>
    <row r="12" spans="1:18" x14ac:dyDescent="0.25">
      <c r="A12">
        <v>8</v>
      </c>
      <c r="B12" t="s">
        <v>21</v>
      </c>
      <c r="C12" t="s">
        <v>65</v>
      </c>
      <c r="D12" t="s">
        <v>66</v>
      </c>
      <c r="E12" t="str">
        <f ca="1">DATEDIF("11/11/1980",TODAY(),"Y")&amp;IF(DATEDIF("11/11/1980",TODAY(),"Y")=1," año, "," años, ")&amp;DATEDIF("11/11/1980",TODAY(),"YM")&amp;IF(DATEDIF("11/11/1980",TODAY(),"YM")=1," mes, "," meses, ")&amp;DATEDIF("11/11/1980",TODAY(),"MD")&amp;IF(DATEDIF("11/11/1980",TODAY(),"MD")=1," día"," días")</f>
        <v>41 años, 5 meses, 1 día</v>
      </c>
      <c r="F12" t="s">
        <v>67</v>
      </c>
      <c r="G12" t="s">
        <v>67</v>
      </c>
      <c r="H12" t="s">
        <v>68</v>
      </c>
      <c r="I12" t="s">
        <v>26</v>
      </c>
      <c r="J12" t="s">
        <v>69</v>
      </c>
      <c r="K12" t="s">
        <v>28</v>
      </c>
      <c r="L12" t="s">
        <v>29</v>
      </c>
      <c r="M12" t="s">
        <v>30</v>
      </c>
      <c r="N12" t="s">
        <v>31</v>
      </c>
      <c r="O12" t="s">
        <v>32</v>
      </c>
      <c r="P12" t="s">
        <v>33</v>
      </c>
      <c r="Q12" t="s">
        <v>34</v>
      </c>
      <c r="R12" t="s">
        <v>35</v>
      </c>
    </row>
    <row r="13" spans="1:18" x14ac:dyDescent="0.25">
      <c r="A13">
        <v>9</v>
      </c>
      <c r="B13" t="s">
        <v>21</v>
      </c>
      <c r="C13" t="s">
        <v>70</v>
      </c>
      <c r="D13" t="s">
        <v>71</v>
      </c>
      <c r="E13" t="str">
        <f ca="1">DATEDIF("09/12/1997",TODAY(),"Y")&amp;IF(DATEDIF("09/12/1997",TODAY(),"Y")=1," año, "," años, ")&amp;DATEDIF("09/12/1997",TODAY(),"YM")&amp;IF(DATEDIF("09/12/1997",TODAY(),"YM")=1," mes, "," meses, ")&amp;DATEDIF("09/12/1997",TODAY(),"MD")&amp;IF(DATEDIF("09/12/1997",TODAY(),"MD")=1," día"," días")</f>
        <v>24 años, 4 meses, 3 días</v>
      </c>
      <c r="F13" t="s">
        <v>72</v>
      </c>
      <c r="G13" t="s">
        <v>73</v>
      </c>
      <c r="H13" t="s">
        <v>74</v>
      </c>
      <c r="I13" t="s">
        <v>26</v>
      </c>
      <c r="J13" t="s">
        <v>75</v>
      </c>
      <c r="K13" t="s">
        <v>28</v>
      </c>
      <c r="L13" t="s">
        <v>29</v>
      </c>
      <c r="M13" t="s">
        <v>30</v>
      </c>
      <c r="N13" t="s">
        <v>31</v>
      </c>
      <c r="O13" t="s">
        <v>32</v>
      </c>
      <c r="P13" t="s">
        <v>33</v>
      </c>
      <c r="Q13" t="s">
        <v>34</v>
      </c>
      <c r="R13" t="s">
        <v>35</v>
      </c>
    </row>
    <row r="14" spans="1:18" x14ac:dyDescent="0.25">
      <c r="A14">
        <v>10</v>
      </c>
      <c r="B14" t="s">
        <v>21</v>
      </c>
      <c r="C14" t="s">
        <v>76</v>
      </c>
      <c r="D14" t="s">
        <v>77</v>
      </c>
      <c r="E14" t="str">
        <f ca="1">DATEDIF("07/04/1985",TODAY(),"Y")&amp;IF(DATEDIF("07/04/1985",TODAY(),"Y")=1," año, "," años, ")&amp;DATEDIF("07/04/1985",TODAY(),"YM")&amp;IF(DATEDIF("07/04/1985",TODAY(),"YM")=1," mes, "," meses, ")&amp;DATEDIF("07/04/1985",TODAY(),"MD")&amp;IF(DATEDIF("07/04/1985",TODAY(),"MD")=1," día"," días")</f>
        <v>37 años, 0 meses, 5 días</v>
      </c>
      <c r="F14" t="s">
        <v>78</v>
      </c>
      <c r="G14" t="s">
        <v>78</v>
      </c>
      <c r="H14" t="s">
        <v>79</v>
      </c>
      <c r="I14" t="s">
        <v>26</v>
      </c>
      <c r="J14" t="s">
        <v>80</v>
      </c>
      <c r="K14" t="s">
        <v>28</v>
      </c>
      <c r="L14" t="s">
        <v>29</v>
      </c>
      <c r="M14" t="s">
        <v>30</v>
      </c>
      <c r="N14" t="s">
        <v>31</v>
      </c>
      <c r="O14" t="s">
        <v>32</v>
      </c>
      <c r="P14" t="s">
        <v>33</v>
      </c>
      <c r="Q14" t="s">
        <v>34</v>
      </c>
      <c r="R14" t="s">
        <v>35</v>
      </c>
    </row>
    <row r="15" spans="1:18" x14ac:dyDescent="0.25">
      <c r="A15">
        <v>11</v>
      </c>
      <c r="B15" t="s">
        <v>21</v>
      </c>
      <c r="C15" t="s">
        <v>81</v>
      </c>
      <c r="D15" t="s">
        <v>82</v>
      </c>
      <c r="E15" t="str">
        <f ca="1">DATEDIF("09/01/1966",TODAY(),"Y")&amp;IF(DATEDIF("09/01/1966",TODAY(),"Y")=1," año, "," años, ")&amp;DATEDIF("09/01/1966",TODAY(),"YM")&amp;IF(DATEDIF("09/01/1966",TODAY(),"YM")=1," mes, "," meses, ")&amp;DATEDIF("09/01/1966",TODAY(),"MD")&amp;IF(DATEDIF("09/01/1966",TODAY(),"MD")=1," día"," días")</f>
        <v>56 años, 3 meses, 3 días</v>
      </c>
      <c r="F15" t="s">
        <v>83</v>
      </c>
      <c r="G15" t="s">
        <v>83</v>
      </c>
      <c r="H15" t="s">
        <v>84</v>
      </c>
      <c r="I15" t="s">
        <v>26</v>
      </c>
      <c r="J15" t="s">
        <v>85</v>
      </c>
      <c r="K15" t="s">
        <v>28</v>
      </c>
      <c r="L15" t="s">
        <v>29</v>
      </c>
      <c r="M15" t="s">
        <v>30</v>
      </c>
      <c r="N15" t="s">
        <v>31</v>
      </c>
      <c r="O15" t="s">
        <v>32</v>
      </c>
      <c r="P15" t="s">
        <v>33</v>
      </c>
      <c r="Q15" t="s">
        <v>34</v>
      </c>
      <c r="R15" t="s">
        <v>35</v>
      </c>
    </row>
    <row r="16" spans="1:18" x14ac:dyDescent="0.25">
      <c r="A16">
        <v>12</v>
      </c>
      <c r="B16" t="s">
        <v>21</v>
      </c>
      <c r="C16" t="s">
        <v>86</v>
      </c>
      <c r="D16" t="s">
        <v>87</v>
      </c>
      <c r="E16" t="str">
        <f ca="1">DATEDIF("22/06/1982",TODAY(),"Y")&amp;IF(DATEDIF("22/06/1982",TODAY(),"Y")=1," año, "," años, ")&amp;DATEDIF("22/06/1982",TODAY(),"YM")&amp;IF(DATEDIF("22/06/1982",TODAY(),"YM")=1," mes, "," meses, ")&amp;DATEDIF("22/06/1982",TODAY(),"MD")&amp;IF(DATEDIF("22/06/1982",TODAY(),"MD")=1," día"," días")</f>
        <v>39 años, 9 meses, 21 días</v>
      </c>
      <c r="F16" t="s">
        <v>88</v>
      </c>
      <c r="G16" t="s">
        <v>88</v>
      </c>
      <c r="H16" t="s">
        <v>89</v>
      </c>
      <c r="I16" t="s">
        <v>26</v>
      </c>
      <c r="J16" t="s">
        <v>90</v>
      </c>
      <c r="K16" t="s">
        <v>28</v>
      </c>
      <c r="L16" t="s">
        <v>29</v>
      </c>
      <c r="M16" t="s">
        <v>30</v>
      </c>
      <c r="N16" t="s">
        <v>31</v>
      </c>
      <c r="O16" t="s">
        <v>32</v>
      </c>
      <c r="P16" t="s">
        <v>33</v>
      </c>
      <c r="Q16" t="s">
        <v>34</v>
      </c>
      <c r="R16" t="s">
        <v>35</v>
      </c>
    </row>
    <row r="17" spans="1:18" x14ac:dyDescent="0.25">
      <c r="A17">
        <v>13</v>
      </c>
      <c r="B17" t="s">
        <v>21</v>
      </c>
      <c r="C17" t="s">
        <v>91</v>
      </c>
      <c r="D17" t="s">
        <v>92</v>
      </c>
      <c r="E17" t="str">
        <f ca="1">DATEDIF("10/02/1950",TODAY(),"Y")&amp;IF(DATEDIF("10/02/1950",TODAY(),"Y")=1," año, "," años, ")&amp;DATEDIF("10/02/1950",TODAY(),"YM")&amp;IF(DATEDIF("10/02/1950",TODAY(),"YM")=1," mes, "," meses, ")&amp;DATEDIF("10/02/1950",TODAY(),"MD")&amp;IF(DATEDIF("10/02/1950",TODAY(),"MD")=1," día"," días")</f>
        <v>72 años, 2 meses, 2 días</v>
      </c>
      <c r="F17" t="s">
        <v>93</v>
      </c>
      <c r="G17" t="s">
        <v>93</v>
      </c>
      <c r="H17" t="s">
        <v>94</v>
      </c>
      <c r="I17" t="s">
        <v>26</v>
      </c>
      <c r="J17" t="s">
        <v>95</v>
      </c>
      <c r="K17" t="s">
        <v>28</v>
      </c>
      <c r="L17" t="s">
        <v>29</v>
      </c>
      <c r="M17" t="s">
        <v>30</v>
      </c>
      <c r="N17" t="s">
        <v>31</v>
      </c>
      <c r="O17" t="s">
        <v>32</v>
      </c>
      <c r="P17" t="s">
        <v>33</v>
      </c>
      <c r="Q17" t="s">
        <v>34</v>
      </c>
      <c r="R17" t="s">
        <v>35</v>
      </c>
    </row>
    <row r="18" spans="1:18" x14ac:dyDescent="0.25">
      <c r="A18">
        <v>14</v>
      </c>
      <c r="B18" t="s">
        <v>21</v>
      </c>
      <c r="C18" t="s">
        <v>96</v>
      </c>
      <c r="D18" t="s">
        <v>97</v>
      </c>
      <c r="E18" t="str">
        <f ca="1">DATEDIF("10/01/1991",TODAY(),"Y")&amp;IF(DATEDIF("10/01/1991",TODAY(),"Y")=1," año, "," años, ")&amp;DATEDIF("10/01/1991",TODAY(),"YM")&amp;IF(DATEDIF("10/01/1991",TODAY(),"YM")=1," mes, "," meses, ")&amp;DATEDIF("10/01/1991",TODAY(),"MD")&amp;IF(DATEDIF("10/01/1991",TODAY(),"MD")=1," día"," días")</f>
        <v>31 años, 3 meses, 2 días</v>
      </c>
      <c r="F18" t="s">
        <v>98</v>
      </c>
      <c r="G18" t="s">
        <v>98</v>
      </c>
      <c r="H18" t="s">
        <v>99</v>
      </c>
      <c r="I18" t="s">
        <v>26</v>
      </c>
      <c r="J18" t="s">
        <v>100</v>
      </c>
      <c r="K18" t="s">
        <v>28</v>
      </c>
      <c r="L18" t="s">
        <v>29</v>
      </c>
      <c r="M18" t="s">
        <v>30</v>
      </c>
      <c r="N18" t="s">
        <v>31</v>
      </c>
      <c r="O18" t="s">
        <v>32</v>
      </c>
      <c r="P18" t="s">
        <v>33</v>
      </c>
      <c r="Q18" t="s">
        <v>34</v>
      </c>
      <c r="R18" t="s">
        <v>35</v>
      </c>
    </row>
    <row r="19" spans="1:18" x14ac:dyDescent="0.25">
      <c r="A19">
        <v>15</v>
      </c>
      <c r="B19" t="s">
        <v>21</v>
      </c>
      <c r="C19" t="s">
        <v>101</v>
      </c>
      <c r="D19" t="s">
        <v>102</v>
      </c>
      <c r="E19" t="str">
        <f ca="1">DATEDIF("19/04/2001",TODAY(),"Y")&amp;IF(DATEDIF("19/04/2001",TODAY(),"Y")=1," año, "," años, ")&amp;DATEDIF("19/04/2001",TODAY(),"YM")&amp;IF(DATEDIF("19/04/2001",TODAY(),"YM")=1," mes, "," meses, ")&amp;DATEDIF("19/04/2001",TODAY(),"MD")&amp;IF(DATEDIF("19/04/2001",TODAY(),"MD")=1," día"," días")</f>
        <v>20 años, 11 meses, 24 días</v>
      </c>
      <c r="F19" t="s">
        <v>103</v>
      </c>
      <c r="G19" t="s">
        <v>103</v>
      </c>
      <c r="H19" t="s">
        <v>74</v>
      </c>
      <c r="I19" t="s">
        <v>26</v>
      </c>
      <c r="J19" t="s">
        <v>104</v>
      </c>
      <c r="K19" t="s">
        <v>28</v>
      </c>
      <c r="L19" t="s">
        <v>29</v>
      </c>
      <c r="M19" t="s">
        <v>30</v>
      </c>
      <c r="N19" t="s">
        <v>31</v>
      </c>
      <c r="O19" t="s">
        <v>32</v>
      </c>
      <c r="P19" t="s">
        <v>33</v>
      </c>
      <c r="Q19" t="s">
        <v>34</v>
      </c>
      <c r="R19" t="s">
        <v>35</v>
      </c>
    </row>
    <row r="20" spans="1:18" ht="15.75" x14ac:dyDescent="0.25">
      <c r="A20" s="5" t="s">
        <v>105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</sheetData>
  <mergeCells count="4">
    <mergeCell ref="A1:R1"/>
    <mergeCell ref="A2:R2"/>
    <mergeCell ref="A3:R3"/>
    <mergeCell ref="A20:R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2022-04-13T03:29:03Z</dcterms:created>
  <dcterms:modified xsi:type="dcterms:W3CDTF">2022-04-13T04:09:15Z</dcterms:modified>
</cp:coreProperties>
</file>