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chimistemignon/Downloads/"/>
    </mc:Choice>
  </mc:AlternateContent>
  <xr:revisionPtr revIDLastSave="0" documentId="13_ncr:1_{8D63A77D-EA71-A343-A2C7-633640C76232}" xr6:coauthVersionLast="47" xr6:coauthVersionMax="47" xr10:uidLastSave="{00000000-0000-0000-0000-000000000000}"/>
  <bookViews>
    <workbookView xWindow="0" yWindow="500" windowWidth="28800" windowHeight="16860" activeTab="2" xr2:uid="{00000000-000D-0000-FFFF-FFFF00000000}"/>
  </bookViews>
  <sheets>
    <sheet name="Brouillon" sheetId="13" r:id="rId1"/>
    <sheet name="Dashbord dark theme" sheetId="16" r:id="rId2"/>
    <sheet name="Dashbord" sheetId="15" r:id="rId3"/>
    <sheet name="план-факт расходы (исходная)" sheetId="2" r:id="rId4"/>
  </sheets>
  <definedNames>
    <definedName name="Slicer_Cost_item">#N/A</definedName>
    <definedName name="Slicer_Department">#N/A</definedName>
    <definedName name="Slicer_Month">#N/A</definedName>
    <definedName name="Отделы">#REF!</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16" l="1"/>
  <c r="D5" i="16"/>
  <c r="B45" i="13"/>
  <c r="A45" i="13"/>
  <c r="D5" i="15"/>
  <c r="P5" i="16" l="1"/>
  <c r="C45" i="13"/>
  <c r="K5" i="15"/>
  <c r="P5" i="15" l="1"/>
  <c r="P5" i="2"/>
  <c r="Q5" i="2"/>
  <c r="P6" i="2"/>
  <c r="Q6" i="2"/>
  <c r="P7" i="2"/>
  <c r="Q7" i="2"/>
  <c r="P8" i="2"/>
  <c r="Q8" i="2"/>
  <c r="P9" i="2"/>
  <c r="Q9" i="2"/>
  <c r="P10" i="2"/>
  <c r="Q10" i="2"/>
  <c r="P11" i="2"/>
  <c r="Q11" i="2"/>
  <c r="P12" i="2"/>
  <c r="Q12" i="2"/>
  <c r="P13" i="2"/>
  <c r="Q13" i="2"/>
  <c r="P14" i="2"/>
  <c r="Q14" i="2"/>
  <c r="P15" i="2"/>
  <c r="Q15" i="2"/>
  <c r="P16" i="2"/>
  <c r="Q16" i="2"/>
  <c r="P17" i="2"/>
  <c r="Q17" i="2"/>
  <c r="P18" i="2"/>
  <c r="Q18" i="2"/>
  <c r="P19" i="2"/>
  <c r="Q19" i="2"/>
  <c r="P20" i="2"/>
  <c r="Q20" i="2"/>
  <c r="P21" i="2"/>
  <c r="Q21" i="2"/>
  <c r="P22" i="2"/>
  <c r="Q22" i="2"/>
  <c r="P23" i="2"/>
  <c r="Q23" i="2"/>
  <c r="P24" i="2"/>
  <c r="Q24" i="2"/>
</calcChain>
</file>

<file path=xl/sharedStrings.xml><?xml version="1.0" encoding="utf-8"?>
<sst xmlns="http://schemas.openxmlformats.org/spreadsheetml/2006/main" count="427" uniqueCount="34">
  <si>
    <t>Department</t>
  </si>
  <si>
    <t>Salary</t>
  </si>
  <si>
    <t xml:space="preserve">Bonus </t>
  </si>
  <si>
    <t>Vacation reserve</t>
  </si>
  <si>
    <t>Extrabudgetary funds</t>
  </si>
  <si>
    <t>Logistics and service</t>
  </si>
  <si>
    <t>Management</t>
  </si>
  <si>
    <t xml:space="preserve">Production </t>
  </si>
  <si>
    <t xml:space="preserve">Commercial </t>
  </si>
  <si>
    <t>Annual Salary</t>
  </si>
  <si>
    <t>Plan</t>
  </si>
  <si>
    <t>Fact</t>
  </si>
  <si>
    <t>January</t>
  </si>
  <si>
    <t>February</t>
  </si>
  <si>
    <t>March</t>
  </si>
  <si>
    <t>Аpril</t>
  </si>
  <si>
    <t>May</t>
  </si>
  <si>
    <t>June</t>
  </si>
  <si>
    <t>TOTAL</t>
  </si>
  <si>
    <t>Personnel costs</t>
  </si>
  <si>
    <t>Cost item</t>
  </si>
  <si>
    <t>Month</t>
  </si>
  <si>
    <t>Row Labels</t>
  </si>
  <si>
    <t>Grand Total</t>
  </si>
  <si>
    <t>Performance</t>
  </si>
  <si>
    <t>Analysis of payroll</t>
  </si>
  <si>
    <t xml:space="preserve">Plan </t>
  </si>
  <si>
    <t xml:space="preserve">Fact </t>
  </si>
  <si>
    <t>Cost Dynamics</t>
  </si>
  <si>
    <t>Cost by Department</t>
  </si>
  <si>
    <t>Cost by Items</t>
  </si>
  <si>
    <t>Plan (RUR 1,000)</t>
  </si>
  <si>
    <t>Fact (RUR 1,000)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</si>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</sst>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_ ;[Red]\-#,##0\ "/>
    <numFmt numFmtId="165" formatCode="_-* #,##0_-;\-* #,##0_-;_-* &quot;-&quot;??_-;_-@_-"/>
  </numFmts>
  <fonts count="15" x14ac:knownFonts="1">
    <font>
      <sz val="11"/>
      <color theme="1"/>
      <name val="Montserrat"/>
      <family val="2"/>
      <charset val="204"/>
      <scheme val="minor"/>
    </font>
    <font>
      <sz val="11"/>
      <color theme="1"/>
      <name val="Arial"/>
      <family val="2"/>
      <charset val="204"/>
    </font>
    <font>
      <sz val="11"/>
      <color theme="1"/>
      <name val="Arial"/>
      <family val="2"/>
    </font>
    <font>
      <b/>
      <sz val="16"/>
      <color theme="1"/>
      <name val="Calibri (Основной текст)"/>
      <charset val="204"/>
    </font>
    <font>
      <sz val="8"/>
      <name val="Montserrat"/>
      <family val="2"/>
      <charset val="204"/>
      <scheme val="minor"/>
    </font>
    <font>
      <sz val="11"/>
      <color theme="1"/>
      <name val="Montserrat"/>
      <family val="2"/>
      <charset val="204"/>
      <scheme val="minor"/>
    </font>
    <font>
      <b/>
      <sz val="15"/>
      <color theme="3"/>
      <name val="Montserrat"/>
      <family val="2"/>
      <scheme val="minor"/>
    </font>
    <font>
      <sz val="20"/>
      <color theme="4" tint="0.39997558519241921"/>
      <name val="Montserrat"/>
      <family val="2"/>
      <scheme val="minor"/>
    </font>
    <font>
      <sz val="11"/>
      <color theme="4" tint="0.39997558519241921"/>
      <name val="Montserrat"/>
      <family val="2"/>
      <scheme val="minor"/>
    </font>
    <font>
      <b/>
      <sz val="15"/>
      <color theme="4" tint="0.39997558519241921"/>
      <name val="Montserrat"/>
      <family val="2"/>
      <scheme val="minor"/>
    </font>
    <font>
      <sz val="20"/>
      <color theme="9"/>
      <name val="Montserrat"/>
      <family val="2"/>
      <scheme val="minor"/>
    </font>
    <font>
      <sz val="11"/>
      <color theme="9"/>
      <name val="Montserrat"/>
      <family val="2"/>
      <scheme val="minor"/>
    </font>
    <font>
      <b/>
      <sz val="15"/>
      <color theme="9"/>
      <name val="Montserrat"/>
      <family val="2"/>
      <scheme val="minor"/>
    </font>
    <font>
      <b/>
      <sz val="15"/>
      <color theme="1"/>
      <name val="Montserrat"/>
      <family val="2"/>
      <scheme val="minor"/>
    </font>
    <font>
      <b/>
      <sz val="20"/>
      <color theme="1"/>
      <name val="Montserrat"/>
      <scheme val="minor"/>
    </font>
  </fonts>
  <fills count="8">
    <fill>
      <patternFill patternType="none"/>
    </fill>
    <fill>
      <patternFill patternType="gray125"/>
    </fill>
    <fill>
      <patternFill patternType="solid">
        <fgColor rgb="FFFFFFFF"/>
        <bgColor rgb="FF000000"/>
      </patternFill>
    </fill>
    <fill>
      <patternFill patternType="solid">
        <fgColor theme="4" tint="0.79998168889431442"/>
        <bgColor rgb="FF000000"/>
      </patternFill>
    </fill>
    <fill>
      <patternFill patternType="solid">
        <fgColor rgb="FFFDE9D9"/>
        <bgColor rgb="FF000000"/>
      </patternFill>
    </fill>
    <fill>
      <patternFill patternType="solid">
        <fgColor theme="4" tint="0.79998168889431442"/>
        <bgColor indexed="64"/>
      </patternFill>
    </fill>
    <fill>
      <patternFill patternType="solid">
        <fgColor rgb="FF3C3333"/>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theme="5"/>
      </bottom>
      <diagonal/>
    </border>
    <border>
      <left/>
      <right/>
      <top/>
      <bottom style="thin">
        <color theme="4"/>
      </bottom>
      <diagonal/>
    </border>
  </borders>
  <cellStyleXfs count="3">
    <xf numFmtId="0" fontId="0" fillId="0" borderId="0"/>
    <xf numFmtId="9" fontId="5" fillId="0" borderId="0" applyFont="0" applyFill="0" applyBorder="0" applyAlignment="0" applyProtection="0"/>
    <xf numFmtId="0" fontId="6" fillId="0" borderId="5" applyNumberFormat="0" applyFill="0" applyAlignment="0" applyProtection="0"/>
  </cellStyleXfs>
  <cellXfs count="56">
    <xf numFmtId="0" fontId="0" fillId="0" borderId="0" xfId="0"/>
    <xf numFmtId="164" fontId="1" fillId="0" borderId="0" xfId="0" applyNumberFormat="1" applyFont="1"/>
    <xf numFmtId="164" fontId="2" fillId="2" borderId="1" xfId="0" applyNumberFormat="1" applyFont="1" applyFill="1" applyBorder="1"/>
    <xf numFmtId="164" fontId="2" fillId="0" borderId="1" xfId="0" applyNumberFormat="1" applyFont="1" applyBorder="1" applyAlignment="1">
      <alignment horizontal="center" vertical="center"/>
    </xf>
    <xf numFmtId="0" fontId="2" fillId="3" borderId="1" xfId="0" applyFont="1" applyFill="1" applyBorder="1" applyAlignment="1">
      <alignment horizontal="center" vertical="center"/>
    </xf>
    <xf numFmtId="0" fontId="1" fillId="2" borderId="2" xfId="0" applyFont="1" applyFill="1" applyBorder="1" applyAlignment="1">
      <alignment horizontal="left" vertical="center" indent="2"/>
    </xf>
    <xf numFmtId="0" fontId="2" fillId="2" borderId="2" xfId="0" applyFont="1" applyFill="1" applyBorder="1" applyAlignment="1">
      <alignment horizontal="left" vertical="center" indent="2"/>
    </xf>
    <xf numFmtId="0" fontId="0" fillId="5" borderId="1" xfId="0" applyFill="1" applyBorder="1" applyAlignment="1">
      <alignment horizontal="center"/>
    </xf>
    <xf numFmtId="0" fontId="0" fillId="0" borderId="0" xfId="0" pivotButton="1"/>
    <xf numFmtId="0" fontId="0" fillId="0" borderId="0" xfId="0" applyAlignment="1">
      <alignment horizontal="left"/>
    </xf>
    <xf numFmtId="0" fontId="2" fillId="3" borderId="1" xfId="0" applyFont="1" applyFill="1" applyBorder="1"/>
    <xf numFmtId="0" fontId="1" fillId="5" borderId="1" xfId="0" applyFont="1" applyFill="1" applyBorder="1" applyAlignment="1">
      <alignment vertical="center"/>
    </xf>
    <xf numFmtId="0" fontId="0" fillId="5" borderId="1" xfId="0" applyFill="1" applyBorder="1"/>
    <xf numFmtId="164" fontId="2" fillId="2" borderId="0" xfId="0" applyNumberFormat="1" applyFont="1" applyFill="1"/>
    <xf numFmtId="0" fontId="1" fillId="4" borderId="6" xfId="0" applyFont="1" applyFill="1" applyBorder="1" applyAlignment="1">
      <alignment horizontal="left" vertical="center" indent="1"/>
    </xf>
    <xf numFmtId="164" fontId="2" fillId="2" borderId="2" xfId="0" applyNumberFormat="1"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2" fillId="3" borderId="9" xfId="0" applyFont="1" applyFill="1" applyBorder="1" applyAlignment="1">
      <alignment horizontal="center" vertical="center"/>
    </xf>
    <xf numFmtId="0" fontId="2" fillId="3" borderId="8" xfId="0" applyFont="1" applyFill="1" applyBorder="1" applyAlignment="1">
      <alignment horizontal="center" vertical="center"/>
    </xf>
    <xf numFmtId="0" fontId="1" fillId="4" borderId="10" xfId="0" applyFont="1" applyFill="1" applyBorder="1" applyAlignment="1">
      <alignment horizontal="left" vertical="center" indent="1"/>
    </xf>
    <xf numFmtId="0" fontId="1" fillId="2" borderId="3" xfId="0" applyFont="1" applyFill="1" applyBorder="1" applyAlignment="1">
      <alignment horizontal="left" vertical="center" indent="2"/>
    </xf>
    <xf numFmtId="0" fontId="0" fillId="5" borderId="11" xfId="0" applyFill="1" applyBorder="1"/>
    <xf numFmtId="164" fontId="2" fillId="2" borderId="11" xfId="0" applyNumberFormat="1" applyFont="1" applyFill="1" applyBorder="1"/>
    <xf numFmtId="164" fontId="2" fillId="2" borderId="3" xfId="0" applyNumberFormat="1" applyFont="1" applyFill="1" applyBorder="1"/>
    <xf numFmtId="1" fontId="0" fillId="0" borderId="0" xfId="0" applyNumberFormat="1"/>
    <xf numFmtId="43" fontId="0" fillId="0" borderId="0" xfId="0" applyNumberFormat="1"/>
    <xf numFmtId="165" fontId="0" fillId="0" borderId="0" xfId="0" applyNumberFormat="1"/>
    <xf numFmtId="9" fontId="0" fillId="0" borderId="0" xfId="1" applyFont="1"/>
    <xf numFmtId="0" fontId="10" fillId="6" borderId="0" xfId="0" applyFont="1" applyFill="1"/>
    <xf numFmtId="0" fontId="11" fillId="6" borderId="0" xfId="0" applyFont="1" applyFill="1"/>
    <xf numFmtId="0" fontId="11" fillId="6" borderId="0" xfId="0" applyFont="1" applyFill="1" applyAlignment="1">
      <alignment horizontal="center"/>
    </xf>
    <xf numFmtId="1" fontId="10" fillId="6" borderId="0" xfId="0" applyNumberFormat="1" applyFont="1" applyFill="1" applyAlignment="1">
      <alignment horizontal="center"/>
    </xf>
    <xf numFmtId="9" fontId="10" fillId="6" borderId="0" xfId="1" applyFont="1" applyFill="1" applyAlignment="1">
      <alignment horizontal="center"/>
    </xf>
    <xf numFmtId="0" fontId="12" fillId="6" borderId="5" xfId="2" applyFont="1" applyFill="1" applyAlignment="1">
      <alignment horizontal="center" vertical="center" readingOrder="1"/>
    </xf>
    <xf numFmtId="0" fontId="12" fillId="6" borderId="12" xfId="2" applyFont="1" applyFill="1" applyBorder="1"/>
    <xf numFmtId="0" fontId="12" fillId="6" borderId="12" xfId="2" applyFont="1" applyFill="1" applyBorder="1" applyAlignment="1">
      <alignment horizontal="center" vertical="center" readingOrder="1"/>
    </xf>
    <xf numFmtId="0" fontId="12" fillId="6" borderId="12" xfId="2" applyFont="1" applyFill="1" applyBorder="1" applyAlignment="1">
      <alignment vertical="center"/>
    </xf>
    <xf numFmtId="0" fontId="3" fillId="0" borderId="0" xfId="0" applyFont="1" applyAlignment="1">
      <alignment horizontal="left" vertical="top"/>
    </xf>
    <xf numFmtId="0" fontId="0" fillId="0" borderId="0" xfId="0" applyAlignment="1">
      <alignment horizontal="left" vertical="top"/>
    </xf>
    <xf numFmtId="0" fontId="0" fillId="0" borderId="4" xfId="0" applyBorder="1" applyAlignment="1">
      <alignment horizontal="left" vertical="top"/>
    </xf>
    <xf numFmtId="0" fontId="2"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8" fillId="7" borderId="0" xfId="0" applyFont="1" applyFill="1"/>
    <xf numFmtId="0" fontId="8" fillId="7" borderId="0" xfId="0" applyFont="1" applyFill="1" applyAlignment="1">
      <alignment horizontal="center"/>
    </xf>
    <xf numFmtId="1" fontId="7" fillId="7" borderId="0" xfId="0" applyNumberFormat="1" applyFont="1" applyFill="1" applyAlignment="1">
      <alignment horizontal="center"/>
    </xf>
    <xf numFmtId="9" fontId="7" fillId="7" borderId="0" xfId="1" applyFont="1" applyFill="1" applyAlignment="1">
      <alignment horizontal="center"/>
    </xf>
    <xf numFmtId="0" fontId="9" fillId="7" borderId="5" xfId="2" applyFont="1" applyFill="1"/>
    <xf numFmtId="0" fontId="9" fillId="7" borderId="5" xfId="2" applyFont="1" applyFill="1" applyAlignment="1">
      <alignment horizontal="center" vertical="center" readingOrder="1"/>
    </xf>
    <xf numFmtId="0" fontId="9" fillId="7" borderId="5" xfId="2" applyFont="1" applyFill="1" applyAlignment="1">
      <alignment vertical="center"/>
    </xf>
    <xf numFmtId="0" fontId="13" fillId="7" borderId="13" xfId="2" applyFont="1" applyFill="1" applyBorder="1" applyAlignment="1">
      <alignment horizontal="center" vertical="center" readingOrder="1"/>
    </xf>
    <xf numFmtId="0" fontId="8" fillId="7" borderId="13" xfId="0" applyFont="1" applyFill="1" applyBorder="1"/>
    <xf numFmtId="0" fontId="14" fillId="7" borderId="0" xfId="0" applyFont="1" applyFill="1"/>
    <xf numFmtId="0" fontId="13" fillId="7" borderId="13" xfId="2" applyFont="1" applyFill="1" applyBorder="1"/>
    <xf numFmtId="0" fontId="9" fillId="7" borderId="13" xfId="2" applyFont="1" applyFill="1" applyBorder="1"/>
  </cellXfs>
  <cellStyles count="3">
    <cellStyle name="Heading 1" xfId="2" builtinId="16"/>
    <cellStyle name="Normal" xfId="0" builtinId="0"/>
    <cellStyle name="Percent" xfId="1" builtinId="5"/>
  </cellStyles>
  <dxfs count="176">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b/>
        <color theme="1"/>
      </font>
      <border>
        <bottom style="thin">
          <color theme="5"/>
        </bottom>
        <vertical/>
        <horizontal/>
      </border>
    </dxf>
    <dxf>
      <font>
        <b val="0"/>
        <i val="0"/>
        <u val="none"/>
        <color theme="3"/>
      </font>
      <fill>
        <patternFill>
          <fgColor auto="1"/>
          <bgColor theme="5" tint="-0.24994659260841701"/>
        </patternFill>
      </fill>
      <border>
        <left style="thin">
          <color theme="5"/>
        </left>
        <right style="thin">
          <color theme="5"/>
        </right>
        <top style="thin">
          <color theme="5"/>
        </top>
        <bottom style="thin">
          <color theme="5"/>
        </bottom>
        <vertical/>
        <horizontal/>
      </border>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 formatCode="0"/>
    </dxf>
    <dxf>
      <numFmt numFmtId="166" formatCode="_-* #,##0.0_-;\-* #,##0.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b/>
        <color theme="1"/>
      </font>
      <border>
        <bottom style="thin">
          <color theme="4"/>
        </bottom>
        <vertical/>
        <horizontal/>
      </border>
    </dxf>
    <dxf>
      <font>
        <color theme="1"/>
      </font>
      <fill>
        <patternFill patternType="solid">
          <bgColor theme="0"/>
        </patternFill>
      </fill>
      <border diagonalUp="0" diagonalDown="0">
        <left/>
        <right/>
        <top/>
        <bottom/>
        <vertical/>
        <horizontal/>
      </border>
    </dxf>
    <dxf>
      <font>
        <b/>
        <color theme="1"/>
      </font>
      <border>
        <bottom style="thin">
          <color theme="4"/>
        </bottom>
        <vertical/>
        <horizontal/>
      </border>
    </dxf>
    <dxf>
      <font>
        <color theme="1"/>
      </font>
      <fill>
        <patternFill patternType="solid">
          <bgColor theme="0"/>
        </patternFill>
      </fill>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val="0"/>
        <i val="0"/>
        <strike val="0"/>
        <condense val="0"/>
        <extend val="0"/>
        <outline val="0"/>
        <shadow val="0"/>
        <u val="none"/>
        <vertAlign val="baseline"/>
        <sz val="11"/>
        <color theme="1"/>
        <name val="Arial"/>
        <family val="2"/>
        <scheme val="none"/>
      </font>
      <numFmt numFmtId="164" formatCode="#,##0_ ;[Red]\-#,##0\ "/>
      <fill>
        <patternFill patternType="solid">
          <fgColor rgb="FF000000"/>
          <bgColor rgb="FFFFFFFF"/>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_ ;[Red]\-#,##0\ "/>
      <fill>
        <patternFill patternType="solid">
          <fgColor rgb="FF000000"/>
          <bgColor rgb="FFFFFFFF"/>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family val="2"/>
        <charset val="204"/>
        <scheme val="minor"/>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charset val="204"/>
        <scheme val="none"/>
      </font>
      <fill>
        <patternFill patternType="solid">
          <fgColor rgb="FF000000"/>
          <bgColor rgb="FFFFFFFF"/>
        </patternFill>
      </fill>
      <alignment horizontal="left" vertical="center" textRotation="0" wrapText="0" indent="2"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charset val="204"/>
        <scheme val="none"/>
      </font>
      <fill>
        <patternFill patternType="solid">
          <fgColor rgb="FF000000"/>
          <bgColor rgb="FFFDE9D9"/>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5" formatCode="_-* #,##0_-;\-* #,##0_-;_-* &quot;-&quot;??_-;_-@_-"/>
    </dxf>
    <dxf>
      <numFmt numFmtId="165" formatCode="_-* #,##0_-;\-* #,##0_-;_-* &quot;-&quot;??_-;_-@_-"/>
    </dxf>
    <dxf>
      <numFmt numFmtId="166" formatCode="_-* #,##0.0_-;\-* #,##0.0_-;_-* &quot;-&quot;??_-;_-@_-"/>
    </dxf>
    <dxf>
      <numFmt numFmtId="165" formatCode="_-* #,##0_-;\-* #,##0_-;_-* &quot;-&quot;??_-;_-@_-"/>
    </dxf>
    <dxf>
      <numFmt numFmtId="35" formatCode="_-* #,##0.00_-;\-* #,##0.00_-;_-* &quot;-&quot;??_-;_-@_-"/>
    </dxf>
    <dxf>
      <numFmt numFmtId="165" formatCode="_-* #,##0_-;\-* #,##0_-;_-* &quot;-&quot;??_-;_-@_-"/>
    </dxf>
    <dxf>
      <numFmt numFmtId="165" formatCode="_-* #,##0_-;\-* #,##0_-;_-* &quot;-&quot;??_-;_-@_-"/>
    </dxf>
    <dxf>
      <numFmt numFmtId="166" formatCode="_-* #,##0.0_-;\-* #,##0.0_-;_-* &quot;-&quot;??_-;_-@_-"/>
    </dxf>
    <dxf>
      <numFmt numFmtId="1" formatCode="0"/>
    </dxf>
    <dxf>
      <font>
        <color theme="0"/>
      </font>
      <border>
        <bottom style="thin">
          <color theme="5"/>
        </bottom>
        <vertical/>
        <horizontal/>
      </border>
    </dxf>
    <dxf>
      <font>
        <color theme="1"/>
      </font>
      <fill>
        <patternFill>
          <bgColor theme="1" tint="9.9948118533890809E-2"/>
        </patternFill>
      </fill>
      <border diagonalUp="0" diagonalDown="0">
        <left/>
        <right/>
        <top/>
        <bottom/>
        <vertical/>
        <horizontal/>
      </border>
    </dxf>
    <dxf>
      <font>
        <b/>
        <i val="0"/>
        <color theme="3" tint="0.89992980742820516"/>
        <name val="Montserrat SemiBold"/>
        <scheme val="major"/>
      </font>
      <border>
        <bottom style="thin">
          <color theme="5"/>
        </bottom>
        <vertical/>
        <horizontal/>
      </border>
    </dxf>
    <dxf>
      <font>
        <color theme="1"/>
      </font>
      <fill>
        <patternFill>
          <bgColor theme="1" tint="9.9948118533890809E-2"/>
        </patternFill>
      </fill>
      <border diagonalUp="0" diagonalDown="0">
        <left/>
        <right/>
        <top/>
        <bottom/>
        <vertical/>
        <horizontal/>
      </border>
    </dxf>
  </dxfs>
  <tableStyles count="6" defaultTableStyle="TableStyleMedium2" defaultPivotStyle="PivotStyleLight16">
    <tableStyle name="custom1" pivot="0" table="0" count="10" xr9:uid="{FB835D5A-19EB-AF46-B48F-01EBC6D20229}">
      <tableStyleElement type="wholeTable" dxfId="50"/>
      <tableStyleElement type="headerRow" dxfId="49"/>
    </tableStyle>
    <tableStyle name="SlicerStyleDark2 2" pivot="0" table="0" count="10" xr9:uid="{32947BD9-0119-409B-AEEA-51AB912E789B}">
      <tableStyleElement type="wholeTable" dxfId="175"/>
      <tableStyleElement type="headerRow" dxfId="174"/>
    </tableStyle>
    <tableStyle name="SlicerStyleDark2 3" pivot="0" table="0" count="10" xr9:uid="{04509DAF-B42C-4A6C-9D83-BFBB4CE4AA46}">
      <tableStyleElement type="wholeTable" dxfId="173"/>
      <tableStyleElement type="headerRow" dxfId="172"/>
    </tableStyle>
    <tableStyle name="SlicerStyleLight1 2" pivot="0" table="0" count="10" xr9:uid="{CED5DC80-A64E-4B8C-8E92-3605EC340910}">
      <tableStyleElement type="wholeTable" dxfId="152"/>
      <tableStyleElement type="headerRow" dxfId="151"/>
    </tableStyle>
    <tableStyle name="SlicerStyleLight1 2 2" pivot="0" table="0" count="10" xr9:uid="{3FF263F1-B9B1-7244-A9E0-0C87E8953ACC}">
      <tableStyleElement type="wholeTable" dxfId="150"/>
      <tableStyleElement type="headerRow" dxfId="149"/>
    </tableStyle>
    <tableStyle name="SlicerStyleLight1 3" pivot="0" table="0" count="10" xr9:uid="{8C2559F3-6AC9-D840-9E06-632E6248E46F}">
      <tableStyleElement type="wholeTable" dxfId="154"/>
      <tableStyleElement type="headerRow" dxfId="153"/>
    </tableStyle>
  </tableStyles>
  <colors>
    <mruColors>
      <color rgb="FF3C3333"/>
    </mruColors>
  </color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1" tint="0.2499465926084170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1" tint="0.74996185186315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4"/>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3999450666829432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ustom1">
        <x14:slicerStyle name="custom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2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Dark2 3">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[Урок 1. План-факт расходы ФОТ.xlsx]Brouillon!months</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1.5822392198181157E-2"/>
              <c:y val="-6.1643802370940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Lbl>
          <c:idx val="0"/>
          <c:layout>
            <c:manualLayout>
              <c:x val="-2.2110821517360449E-2"/>
              <c:y val="8.219173649458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1.5522946216184098E-2"/>
              <c:y val="-8.122797077711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Lbl>
          <c:idx val="0"/>
          <c:layout>
            <c:manualLayout>
              <c:x val="-1.4145148219351643E-2"/>
              <c:y val="7.4458973212358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1.7347671740523318E-2"/>
              <c:y val="-5.414092841034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Lbl>
          <c:idx val="0"/>
          <c:layout>
            <c:manualLayout>
              <c:x val="-1.6859473219388021E-2"/>
              <c:y val="6.09085444616387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1.739387327480222E-2"/>
              <c:y val="-5.414092841034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Lbl>
          <c:idx val="0"/>
          <c:layout>
            <c:manualLayout>
              <c:x val="-1.7448871802864217E-2"/>
              <c:y val="4.7373312359052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1.5273797773044486E-2"/>
              <c:y val="8.12113926155184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Lbl>
          <c:idx val="0"/>
          <c:layout>
            <c:manualLayout>
              <c:x val="-1.7101355914592966E-2"/>
              <c:y val="-5.414092841034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1.7188933894907672E-2"/>
              <c:y val="5.4930053389200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Lbl>
          <c:idx val="0"/>
          <c:layout>
            <c:manualLayout>
              <c:x val="-1.7019708557285823E-2"/>
              <c:y val="-4.11975400419004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Brouillon!$B$1</c:f>
              <c:strCache>
                <c:ptCount val="1"/>
                <c:pt idx="0">
                  <c:v>Plan </c:v>
                </c:pt>
              </c:strCache>
            </c:strRef>
          </c:tx>
          <c:spPr>
            <a:ln w="22225" cap="rnd">
              <a:solidFill>
                <a:schemeClr val="accent2"/>
              </a:solidFill>
            </a:ln>
            <a:effectLst>
              <a:glow rad="139700">
                <a:schemeClr val="accent2">
                  <a:satMod val="175000"/>
                  <a:alpha val="14000"/>
                </a:schemeClr>
              </a:glow>
            </a:effectLst>
          </c:spPr>
          <c:marker>
            <c:symbol val="circle"/>
            <c:size val="4"/>
            <c:spPr>
              <a:solidFill>
                <a:srgbClr val="C00000"/>
              </a:solidFill>
              <a:ln>
                <a:noFill/>
              </a:ln>
              <a:effectLst>
                <a:glow rad="63500">
                  <a:schemeClr val="accent2">
                    <a:satMod val="175000"/>
                    <a:alpha val="25000"/>
                  </a:schemeClr>
                </a:glow>
              </a:effectLst>
            </c:spPr>
          </c:marker>
          <c:dPt>
            <c:idx val="0"/>
            <c:marker>
              <c:symbol val="circle"/>
              <c:size val="4"/>
              <c:spPr>
                <a:solidFill>
                  <a:srgbClr val="C00000"/>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3-212D-F341-8D67-2B1F2FE93C12}"/>
              </c:ext>
            </c:extLst>
          </c:dPt>
          <c:dPt>
            <c:idx val="1"/>
            <c:marker>
              <c:symbol val="circle"/>
              <c:size val="4"/>
              <c:spPr>
                <a:solidFill>
                  <a:srgbClr val="C00000"/>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5-212D-F341-8D67-2B1F2FE93C12}"/>
              </c:ext>
            </c:extLst>
          </c:dPt>
          <c:dPt>
            <c:idx val="2"/>
            <c:marker>
              <c:symbol val="circle"/>
              <c:size val="4"/>
              <c:spPr>
                <a:solidFill>
                  <a:srgbClr val="C00000"/>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7-212D-F341-8D67-2B1F2FE93C12}"/>
              </c:ext>
            </c:extLst>
          </c:dPt>
          <c:dPt>
            <c:idx val="3"/>
            <c:marker>
              <c:symbol val="circle"/>
              <c:size val="4"/>
              <c:spPr>
                <a:solidFill>
                  <a:srgbClr val="C00000"/>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9-212D-F341-8D67-2B1F2FE93C12}"/>
              </c:ext>
            </c:extLst>
          </c:dPt>
          <c:dPt>
            <c:idx val="4"/>
            <c:marker>
              <c:symbol val="circle"/>
              <c:size val="4"/>
              <c:spPr>
                <a:solidFill>
                  <a:srgbClr val="C00000"/>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B-212D-F341-8D67-2B1F2FE93C12}"/>
              </c:ext>
            </c:extLst>
          </c:dPt>
          <c:dPt>
            <c:idx val="5"/>
            <c:marker>
              <c:symbol val="circle"/>
              <c:size val="4"/>
              <c:spPr>
                <a:solidFill>
                  <a:srgbClr val="C00000"/>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D-212D-F341-8D67-2B1F2FE93C12}"/>
              </c:ext>
            </c:extLst>
          </c:dPt>
          <c:dLbls>
            <c:dLbl>
              <c:idx val="0"/>
              <c:layout>
                <c:manualLayout>
                  <c:x val="-2.2110821517360449E-2"/>
                  <c:y val="8.2191736494587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2D-F341-8D67-2B1F2FE93C12}"/>
                </c:ext>
              </c:extLst>
            </c:dLbl>
            <c:dLbl>
              <c:idx val="1"/>
              <c:layout>
                <c:manualLayout>
                  <c:x val="-1.4145148219351643E-2"/>
                  <c:y val="7.4458973212358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2D-F341-8D67-2B1F2FE93C12}"/>
                </c:ext>
              </c:extLst>
            </c:dLbl>
            <c:dLbl>
              <c:idx val="2"/>
              <c:layout>
                <c:manualLayout>
                  <c:x val="-1.6859473219388021E-2"/>
                  <c:y val="6.09085444616387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2D-F341-8D67-2B1F2FE93C12}"/>
                </c:ext>
              </c:extLst>
            </c:dLbl>
            <c:dLbl>
              <c:idx val="3"/>
              <c:layout>
                <c:manualLayout>
                  <c:x val="-1.7448871802864217E-2"/>
                  <c:y val="4.73733123590524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2D-F341-8D67-2B1F2FE93C12}"/>
                </c:ext>
              </c:extLst>
            </c:dLbl>
            <c:dLbl>
              <c:idx val="4"/>
              <c:layout>
                <c:manualLayout>
                  <c:x val="-1.7101355914592966E-2"/>
                  <c:y val="-5.414092841034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12D-F341-8D67-2B1F2FE93C12}"/>
                </c:ext>
              </c:extLst>
            </c:dLbl>
            <c:dLbl>
              <c:idx val="5"/>
              <c:layout>
                <c:manualLayout>
                  <c:x val="-1.7019708557285823E-2"/>
                  <c:y val="-4.11975400419004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12D-F341-8D67-2B1F2FE93C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Brouillon!$A$2:$A$8</c:f>
              <c:strCache>
                <c:ptCount val="6"/>
                <c:pt idx="0">
                  <c:v>January</c:v>
                </c:pt>
                <c:pt idx="1">
                  <c:v>February</c:v>
                </c:pt>
                <c:pt idx="2">
                  <c:v>March</c:v>
                </c:pt>
                <c:pt idx="3">
                  <c:v>Аpril</c:v>
                </c:pt>
                <c:pt idx="4">
                  <c:v>May</c:v>
                </c:pt>
                <c:pt idx="5">
                  <c:v>June</c:v>
                </c:pt>
              </c:strCache>
            </c:strRef>
          </c:cat>
          <c:val>
            <c:numRef>
              <c:f>Brouillon!$B$2:$B$8</c:f>
              <c:numCache>
                <c:formatCode>_-* #,##0_-;\-* #,##0_-;_-* "-"??_-;_-@_-</c:formatCode>
                <c:ptCount val="6"/>
                <c:pt idx="0">
                  <c:v>1427671.4900000002</c:v>
                </c:pt>
                <c:pt idx="1">
                  <c:v>950972.82000000007</c:v>
                </c:pt>
                <c:pt idx="2">
                  <c:v>1066052.67</c:v>
                </c:pt>
                <c:pt idx="3">
                  <c:v>1766487.0500000005</c:v>
                </c:pt>
                <c:pt idx="4">
                  <c:v>1357492.64</c:v>
                </c:pt>
                <c:pt idx="5">
                  <c:v>1251529.3499999999</c:v>
                </c:pt>
              </c:numCache>
            </c:numRef>
          </c:val>
          <c:smooth val="0"/>
          <c:extLst>
            <c:ext xmlns:c16="http://schemas.microsoft.com/office/drawing/2014/chart" uri="{C3380CC4-5D6E-409C-BE32-E72D297353CC}">
              <c16:uniqueId val="{00000000-212D-F341-8D67-2B1F2FE93C12}"/>
            </c:ext>
          </c:extLst>
        </c:ser>
        <c:ser>
          <c:idx val="1"/>
          <c:order val="1"/>
          <c:tx>
            <c:strRef>
              <c:f>Brouillon!$C$1</c:f>
              <c:strCache>
                <c:ptCount val="1"/>
                <c:pt idx="0">
                  <c:v>Fact </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Pt>
            <c:idx val="0"/>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2-212D-F341-8D67-2B1F2FE93C12}"/>
              </c:ext>
            </c:extLst>
          </c:dPt>
          <c:dPt>
            <c:idx val="1"/>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4-212D-F341-8D67-2B1F2FE93C12}"/>
              </c:ext>
            </c:extLst>
          </c:dPt>
          <c:dPt>
            <c:idx val="2"/>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6-212D-F341-8D67-2B1F2FE93C12}"/>
              </c:ext>
            </c:extLst>
          </c:dPt>
          <c:dPt>
            <c:idx val="3"/>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8-212D-F341-8D67-2B1F2FE93C12}"/>
              </c:ext>
            </c:extLst>
          </c:dPt>
          <c:dPt>
            <c:idx val="4"/>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A-212D-F341-8D67-2B1F2FE93C12}"/>
              </c:ext>
            </c:extLst>
          </c:dPt>
          <c:dPt>
            <c:idx val="5"/>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C-212D-F341-8D67-2B1F2FE93C12}"/>
              </c:ext>
            </c:extLst>
          </c:dPt>
          <c:dLbls>
            <c:dLbl>
              <c:idx val="0"/>
              <c:layout>
                <c:manualLayout>
                  <c:x val="-1.5822392198181157E-2"/>
                  <c:y val="-6.16438023709403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2D-F341-8D67-2B1F2FE93C12}"/>
                </c:ext>
              </c:extLst>
            </c:dLbl>
            <c:dLbl>
              <c:idx val="1"/>
              <c:layout>
                <c:manualLayout>
                  <c:x val="-1.5522946216184098E-2"/>
                  <c:y val="-8.12279707771182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2D-F341-8D67-2B1F2FE93C12}"/>
                </c:ext>
              </c:extLst>
            </c:dLbl>
            <c:dLbl>
              <c:idx val="2"/>
              <c:layout>
                <c:manualLayout>
                  <c:x val="-1.7347671740523318E-2"/>
                  <c:y val="-5.414092841034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2D-F341-8D67-2B1F2FE93C12}"/>
                </c:ext>
              </c:extLst>
            </c:dLbl>
            <c:dLbl>
              <c:idx val="3"/>
              <c:layout>
                <c:manualLayout>
                  <c:x val="-1.739387327480222E-2"/>
                  <c:y val="-5.414092841034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2D-F341-8D67-2B1F2FE93C12}"/>
                </c:ext>
              </c:extLst>
            </c:dLbl>
            <c:dLbl>
              <c:idx val="4"/>
              <c:layout>
                <c:manualLayout>
                  <c:x val="-1.5273797773044486E-2"/>
                  <c:y val="8.12113926155184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12D-F341-8D67-2B1F2FE93C12}"/>
                </c:ext>
              </c:extLst>
            </c:dLbl>
            <c:dLbl>
              <c:idx val="5"/>
              <c:layout>
                <c:manualLayout>
                  <c:x val="-1.7188933894907672E-2"/>
                  <c:y val="5.49300533892004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12D-F341-8D67-2B1F2FE93C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Brouillon!$A$2:$A$8</c:f>
              <c:strCache>
                <c:ptCount val="6"/>
                <c:pt idx="0">
                  <c:v>January</c:v>
                </c:pt>
                <c:pt idx="1">
                  <c:v>February</c:v>
                </c:pt>
                <c:pt idx="2">
                  <c:v>March</c:v>
                </c:pt>
                <c:pt idx="3">
                  <c:v>Аpril</c:v>
                </c:pt>
                <c:pt idx="4">
                  <c:v>May</c:v>
                </c:pt>
                <c:pt idx="5">
                  <c:v>June</c:v>
                </c:pt>
              </c:strCache>
            </c:strRef>
          </c:cat>
          <c:val>
            <c:numRef>
              <c:f>Brouillon!$C$2:$C$8</c:f>
              <c:numCache>
                <c:formatCode>_-* #,##0_-;\-* #,##0_-;_-* "-"??_-;_-@_-</c:formatCode>
                <c:ptCount val="6"/>
                <c:pt idx="0">
                  <c:v>1797654.8900000004</c:v>
                </c:pt>
                <c:pt idx="1">
                  <c:v>867564.66999999993</c:v>
                </c:pt>
                <c:pt idx="2">
                  <c:v>1166700.1399999999</c:v>
                </c:pt>
                <c:pt idx="3">
                  <c:v>1875256.4822720003</c:v>
                </c:pt>
                <c:pt idx="4">
                  <c:v>1224593.8299999998</c:v>
                </c:pt>
                <c:pt idx="5">
                  <c:v>1229405.0799999998</c:v>
                </c:pt>
              </c:numCache>
            </c:numRef>
          </c:val>
          <c:smooth val="0"/>
          <c:extLst>
            <c:ext xmlns:c16="http://schemas.microsoft.com/office/drawing/2014/chart" uri="{C3380CC4-5D6E-409C-BE32-E72D297353CC}">
              <c16:uniqueId val="{00000001-212D-F341-8D67-2B1F2FE93C12}"/>
            </c:ext>
          </c:extLst>
        </c:ser>
        <c:dLbls>
          <c:dLblPos val="ctr"/>
          <c:showLegendKey val="0"/>
          <c:showVal val="1"/>
          <c:showCatName val="0"/>
          <c:showSerName val="0"/>
          <c:showPercent val="0"/>
          <c:showBubbleSize val="0"/>
        </c:dLbls>
        <c:marker val="1"/>
        <c:smooth val="0"/>
        <c:axId val="1499533680"/>
        <c:axId val="1499535408"/>
      </c:lineChart>
      <c:catAx>
        <c:axId val="1499533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FR"/>
          </a:p>
        </c:txPr>
        <c:crossAx val="1499535408"/>
        <c:crosses val="autoZero"/>
        <c:auto val="1"/>
        <c:lblAlgn val="ctr"/>
        <c:lblOffset val="100"/>
        <c:noMultiLvlLbl val="0"/>
      </c:catAx>
      <c:valAx>
        <c:axId val="1499535408"/>
        <c:scaling>
          <c:orientation val="minMax"/>
        </c:scaling>
        <c:delete val="1"/>
        <c:axPos val="l"/>
        <c:numFmt formatCode="_-* #,##0_-;\-* #,##0_-;_-* &quot;-&quot;??_-;_-@_-" sourceLinked="1"/>
        <c:majorTickMark val="none"/>
        <c:minorTickMark val="none"/>
        <c:tickLblPos val="nextTo"/>
        <c:crossAx val="14995336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FR"/>
              </a:p>
            </c:txPr>
          </c:dispUnitsLbl>
        </c:dispUnits>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[Урок 1. План-факт расходы ФОТ.xlsx]Brouillon!Departements</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Brouillon!$B$17</c:f>
              <c:strCache>
                <c:ptCount val="1"/>
                <c:pt idx="0">
                  <c:v>Plan </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Brouillon!$A$18:$A$22</c:f>
              <c:strCache>
                <c:ptCount val="4"/>
                <c:pt idx="0">
                  <c:v>Commercial </c:v>
                </c:pt>
                <c:pt idx="1">
                  <c:v>Logistics and service</c:v>
                </c:pt>
                <c:pt idx="2">
                  <c:v>Management</c:v>
                </c:pt>
                <c:pt idx="3">
                  <c:v>Production </c:v>
                </c:pt>
              </c:strCache>
            </c:strRef>
          </c:cat>
          <c:val>
            <c:numRef>
              <c:f>Brouillon!$B$18:$B$22</c:f>
              <c:numCache>
                <c:formatCode>_-* #,##0_-;\-* #,##0_-;_-* "-"??_-;_-@_-</c:formatCode>
                <c:ptCount val="4"/>
                <c:pt idx="0">
                  <c:v>2174738.06</c:v>
                </c:pt>
                <c:pt idx="1">
                  <c:v>340880.55</c:v>
                </c:pt>
                <c:pt idx="2">
                  <c:v>2299629.9</c:v>
                </c:pt>
                <c:pt idx="3">
                  <c:v>3004957.51</c:v>
                </c:pt>
              </c:numCache>
            </c:numRef>
          </c:val>
          <c:extLst>
            <c:ext xmlns:c16="http://schemas.microsoft.com/office/drawing/2014/chart" uri="{C3380CC4-5D6E-409C-BE32-E72D297353CC}">
              <c16:uniqueId val="{00000000-F8D3-4041-914A-0A9D162D3B52}"/>
            </c:ext>
          </c:extLst>
        </c:ser>
        <c:ser>
          <c:idx val="1"/>
          <c:order val="1"/>
          <c:tx>
            <c:strRef>
              <c:f>Brouillon!$C$17</c:f>
              <c:strCache>
                <c:ptCount val="1"/>
                <c:pt idx="0">
                  <c:v>Fact </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Brouillon!$A$18:$A$22</c:f>
              <c:strCache>
                <c:ptCount val="4"/>
                <c:pt idx="0">
                  <c:v>Commercial </c:v>
                </c:pt>
                <c:pt idx="1">
                  <c:v>Logistics and service</c:v>
                </c:pt>
                <c:pt idx="2">
                  <c:v>Management</c:v>
                </c:pt>
                <c:pt idx="3">
                  <c:v>Production </c:v>
                </c:pt>
              </c:strCache>
            </c:strRef>
          </c:cat>
          <c:val>
            <c:numRef>
              <c:f>Brouillon!$C$18:$C$22</c:f>
              <c:numCache>
                <c:formatCode>_-* #,##0_-;\-* #,##0_-;_-* "-"??_-;_-@_-</c:formatCode>
                <c:ptCount val="4"/>
                <c:pt idx="0">
                  <c:v>1997246.3682639997</c:v>
                </c:pt>
                <c:pt idx="1">
                  <c:v>333321.78000000009</c:v>
                </c:pt>
                <c:pt idx="2">
                  <c:v>2007591.0231359999</c:v>
                </c:pt>
                <c:pt idx="3">
                  <c:v>3823015.9208720005</c:v>
                </c:pt>
              </c:numCache>
            </c:numRef>
          </c:val>
          <c:extLst>
            <c:ext xmlns:c16="http://schemas.microsoft.com/office/drawing/2014/chart" uri="{C3380CC4-5D6E-409C-BE32-E72D297353CC}">
              <c16:uniqueId val="{00000001-F8D3-4041-914A-0A9D162D3B52}"/>
            </c:ext>
          </c:extLst>
        </c:ser>
        <c:dLbls>
          <c:dLblPos val="outEnd"/>
          <c:showLegendKey val="0"/>
          <c:showVal val="1"/>
          <c:showCatName val="0"/>
          <c:showSerName val="0"/>
          <c:showPercent val="0"/>
          <c:showBubbleSize val="0"/>
        </c:dLbls>
        <c:gapWidth val="100"/>
        <c:overlap val="-24"/>
        <c:axId val="1883332688"/>
        <c:axId val="1884139648"/>
      </c:barChart>
      <c:catAx>
        <c:axId val="1883332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884139648"/>
        <c:crosses val="autoZero"/>
        <c:auto val="1"/>
        <c:lblAlgn val="ctr"/>
        <c:lblOffset val="100"/>
        <c:noMultiLvlLbl val="0"/>
      </c:catAx>
      <c:valAx>
        <c:axId val="1884139648"/>
        <c:scaling>
          <c:orientation val="minMax"/>
        </c:scaling>
        <c:delete val="1"/>
        <c:axPos val="l"/>
        <c:numFmt formatCode="_(* #,##0_);_(* \(#,##0\);_(* &quot;-&quot;_);_(@_)" sourceLinked="0"/>
        <c:majorTickMark val="none"/>
        <c:minorTickMark val="none"/>
        <c:tickLblPos val="nextTo"/>
        <c:crossAx val="18833326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FR"/>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[Урок 1. План-факт расходы ФОТ.xlsx]Brouillon!cost items</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Brouillon!$B$32</c:f>
              <c:strCache>
                <c:ptCount val="1"/>
                <c:pt idx="0">
                  <c:v>Plan </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Brouillon!$A$33:$A$38</c:f>
              <c:strCache>
                <c:ptCount val="5"/>
                <c:pt idx="0">
                  <c:v>Annual Salary</c:v>
                </c:pt>
                <c:pt idx="1">
                  <c:v>Bonus </c:v>
                </c:pt>
                <c:pt idx="2">
                  <c:v>Extrabudgetary funds</c:v>
                </c:pt>
                <c:pt idx="3">
                  <c:v>Salary</c:v>
                </c:pt>
                <c:pt idx="4">
                  <c:v>Vacation reserve</c:v>
                </c:pt>
              </c:strCache>
            </c:strRef>
          </c:cat>
          <c:val>
            <c:numRef>
              <c:f>Brouillon!$B$33:$B$38</c:f>
              <c:numCache>
                <c:formatCode>_-* #,##0_-;\-* #,##0_-;_-* "-"??_-;_-@_-</c:formatCode>
                <c:ptCount val="5"/>
                <c:pt idx="0">
                  <c:v>123447.35</c:v>
                </c:pt>
                <c:pt idx="1">
                  <c:v>1681995.26</c:v>
                </c:pt>
                <c:pt idx="2">
                  <c:v>1343341.2500000002</c:v>
                </c:pt>
                <c:pt idx="3">
                  <c:v>4186764.0800000005</c:v>
                </c:pt>
                <c:pt idx="4">
                  <c:v>484658.08000000007</c:v>
                </c:pt>
              </c:numCache>
            </c:numRef>
          </c:val>
          <c:extLst>
            <c:ext xmlns:c16="http://schemas.microsoft.com/office/drawing/2014/chart" uri="{C3380CC4-5D6E-409C-BE32-E72D297353CC}">
              <c16:uniqueId val="{00000000-0173-BE4D-A417-9019D9605C2E}"/>
            </c:ext>
          </c:extLst>
        </c:ser>
        <c:ser>
          <c:idx val="1"/>
          <c:order val="1"/>
          <c:tx>
            <c:strRef>
              <c:f>Brouillon!$C$32</c:f>
              <c:strCache>
                <c:ptCount val="1"/>
                <c:pt idx="0">
                  <c:v>Fact </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Brouillon!$A$33:$A$38</c:f>
              <c:strCache>
                <c:ptCount val="5"/>
                <c:pt idx="0">
                  <c:v>Annual Salary</c:v>
                </c:pt>
                <c:pt idx="1">
                  <c:v>Bonus </c:v>
                </c:pt>
                <c:pt idx="2">
                  <c:v>Extrabudgetary funds</c:v>
                </c:pt>
                <c:pt idx="3">
                  <c:v>Salary</c:v>
                </c:pt>
                <c:pt idx="4">
                  <c:v>Vacation reserve</c:v>
                </c:pt>
              </c:strCache>
            </c:strRef>
          </c:cat>
          <c:val>
            <c:numRef>
              <c:f>Brouillon!$C$33:$C$38</c:f>
              <c:numCache>
                <c:formatCode>_-* #,##0_-;\-* #,##0_-;_-* "-"??_-;_-@_-</c:formatCode>
                <c:ptCount val="5"/>
                <c:pt idx="0">
                  <c:v>142269.72999999998</c:v>
                </c:pt>
                <c:pt idx="1">
                  <c:v>2076738.7000000002</c:v>
                </c:pt>
                <c:pt idx="2">
                  <c:v>1516563.0522720001</c:v>
                </c:pt>
                <c:pt idx="3">
                  <c:v>3955189.2400000007</c:v>
                </c:pt>
                <c:pt idx="4">
                  <c:v>470414.37000000005</c:v>
                </c:pt>
              </c:numCache>
            </c:numRef>
          </c:val>
          <c:extLst>
            <c:ext xmlns:c16="http://schemas.microsoft.com/office/drawing/2014/chart" uri="{C3380CC4-5D6E-409C-BE32-E72D297353CC}">
              <c16:uniqueId val="{00000001-0173-BE4D-A417-9019D9605C2E}"/>
            </c:ext>
          </c:extLst>
        </c:ser>
        <c:dLbls>
          <c:dLblPos val="outEnd"/>
          <c:showLegendKey val="0"/>
          <c:showVal val="1"/>
          <c:showCatName val="0"/>
          <c:showSerName val="0"/>
          <c:showPercent val="0"/>
          <c:showBubbleSize val="0"/>
        </c:dLbls>
        <c:gapWidth val="115"/>
        <c:overlap val="-20"/>
        <c:axId val="1883332688"/>
        <c:axId val="1884139648"/>
      </c:barChart>
      <c:catAx>
        <c:axId val="18833326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FR"/>
          </a:p>
        </c:txPr>
        <c:crossAx val="1884139648"/>
        <c:crosses val="autoZero"/>
        <c:auto val="1"/>
        <c:lblAlgn val="ctr"/>
        <c:lblOffset val="100"/>
        <c:noMultiLvlLbl val="0"/>
      </c:catAx>
      <c:valAx>
        <c:axId val="1884139648"/>
        <c:scaling>
          <c:orientation val="minMax"/>
        </c:scaling>
        <c:delete val="1"/>
        <c:axPos val="b"/>
        <c:numFmt formatCode="_(* #,##0_);_(* \(#,##0\);_(* &quot;-&quot;_);_(@_)" sourceLinked="0"/>
        <c:majorTickMark val="none"/>
        <c:minorTickMark val="none"/>
        <c:tickLblPos val="nextTo"/>
        <c:crossAx val="1883332688"/>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FR"/>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[Урок 1. План-факт расходы ФОТ.xlsx]Brouillon!months</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FR"/>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6880563740857455E-3"/>
          <c:y val="0.22183822280881529"/>
          <c:w val="0.98062388725182847"/>
          <c:h val="0.61981754790425414"/>
        </c:manualLayout>
      </c:layout>
      <c:lineChart>
        <c:grouping val="standard"/>
        <c:varyColors val="0"/>
        <c:ser>
          <c:idx val="0"/>
          <c:order val="0"/>
          <c:tx>
            <c:strRef>
              <c:f>Brouillon!$B$1</c:f>
              <c:strCache>
                <c:ptCount val="1"/>
                <c:pt idx="0">
                  <c:v>Plan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Brouillon!$A$2:$A$8</c:f>
              <c:strCache>
                <c:ptCount val="6"/>
                <c:pt idx="0">
                  <c:v>January</c:v>
                </c:pt>
                <c:pt idx="1">
                  <c:v>February</c:v>
                </c:pt>
                <c:pt idx="2">
                  <c:v>March</c:v>
                </c:pt>
                <c:pt idx="3">
                  <c:v>Аpril</c:v>
                </c:pt>
                <c:pt idx="4">
                  <c:v>May</c:v>
                </c:pt>
                <c:pt idx="5">
                  <c:v>June</c:v>
                </c:pt>
              </c:strCache>
            </c:strRef>
          </c:cat>
          <c:val>
            <c:numRef>
              <c:f>Brouillon!$B$2:$B$8</c:f>
              <c:numCache>
                <c:formatCode>_-* #,##0_-;\-* #,##0_-;_-* "-"??_-;_-@_-</c:formatCode>
                <c:ptCount val="6"/>
                <c:pt idx="0">
                  <c:v>1427671.4900000002</c:v>
                </c:pt>
                <c:pt idx="1">
                  <c:v>950972.82000000007</c:v>
                </c:pt>
                <c:pt idx="2">
                  <c:v>1066052.67</c:v>
                </c:pt>
                <c:pt idx="3">
                  <c:v>1766487.0500000005</c:v>
                </c:pt>
                <c:pt idx="4">
                  <c:v>1357492.64</c:v>
                </c:pt>
                <c:pt idx="5">
                  <c:v>1251529.3499999999</c:v>
                </c:pt>
              </c:numCache>
            </c:numRef>
          </c:val>
          <c:smooth val="0"/>
          <c:extLst>
            <c:ext xmlns:c16="http://schemas.microsoft.com/office/drawing/2014/chart" uri="{C3380CC4-5D6E-409C-BE32-E72D297353CC}">
              <c16:uniqueId val="{00000000-B08E-514F-8087-EFEF12419FF5}"/>
            </c:ext>
          </c:extLst>
        </c:ser>
        <c:ser>
          <c:idx val="1"/>
          <c:order val="1"/>
          <c:tx>
            <c:strRef>
              <c:f>Brouillon!$C$1</c:f>
              <c:strCache>
                <c:ptCount val="1"/>
                <c:pt idx="0">
                  <c:v>Fact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FR"/>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Brouillon!$A$2:$A$8</c:f>
              <c:strCache>
                <c:ptCount val="6"/>
                <c:pt idx="0">
                  <c:v>January</c:v>
                </c:pt>
                <c:pt idx="1">
                  <c:v>February</c:v>
                </c:pt>
                <c:pt idx="2">
                  <c:v>March</c:v>
                </c:pt>
                <c:pt idx="3">
                  <c:v>Аpril</c:v>
                </c:pt>
                <c:pt idx="4">
                  <c:v>May</c:v>
                </c:pt>
                <c:pt idx="5">
                  <c:v>June</c:v>
                </c:pt>
              </c:strCache>
            </c:strRef>
          </c:cat>
          <c:val>
            <c:numRef>
              <c:f>Brouillon!$C$2:$C$8</c:f>
              <c:numCache>
                <c:formatCode>_-* #,##0_-;\-* #,##0_-;_-* "-"??_-;_-@_-</c:formatCode>
                <c:ptCount val="6"/>
                <c:pt idx="0">
                  <c:v>1797654.8900000004</c:v>
                </c:pt>
                <c:pt idx="1">
                  <c:v>867564.66999999993</c:v>
                </c:pt>
                <c:pt idx="2">
                  <c:v>1166700.1399999999</c:v>
                </c:pt>
                <c:pt idx="3">
                  <c:v>1875256.4822720003</c:v>
                </c:pt>
                <c:pt idx="4">
                  <c:v>1224593.8299999998</c:v>
                </c:pt>
                <c:pt idx="5">
                  <c:v>1229405.0799999998</c:v>
                </c:pt>
              </c:numCache>
            </c:numRef>
          </c:val>
          <c:smooth val="0"/>
          <c:extLst>
            <c:ext xmlns:c16="http://schemas.microsoft.com/office/drawing/2014/chart" uri="{C3380CC4-5D6E-409C-BE32-E72D297353CC}">
              <c16:uniqueId val="{00000001-B08E-514F-8087-EFEF12419FF5}"/>
            </c:ext>
          </c:extLst>
        </c:ser>
        <c:dLbls>
          <c:dLblPos val="b"/>
          <c:showLegendKey val="0"/>
          <c:showVal val="1"/>
          <c:showCatName val="0"/>
          <c:showSerName val="0"/>
          <c:showPercent val="0"/>
          <c:showBubbleSize val="0"/>
        </c:dLbls>
        <c:marker val="1"/>
        <c:smooth val="0"/>
        <c:axId val="1499533680"/>
        <c:axId val="1499535408"/>
      </c:lineChart>
      <c:catAx>
        <c:axId val="14995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99535408"/>
        <c:crosses val="autoZero"/>
        <c:auto val="1"/>
        <c:lblAlgn val="ctr"/>
        <c:lblOffset val="100"/>
        <c:noMultiLvlLbl val="0"/>
      </c:catAx>
      <c:valAx>
        <c:axId val="149953540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995336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dispUnitsLbl>
        </c:dispUnits>
      </c:valAx>
      <c:spPr>
        <a:solidFill>
          <a:schemeClr val="accent1">
            <a:lumMod val="60000"/>
            <a:lumOff val="4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[Урок 1. План-факт расходы ФОТ.xlsx]Brouillon!Departements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00092592279698E-2"/>
          <c:y val="7.5471698113207544E-2"/>
          <c:w val="0.88323518776970877"/>
          <c:h val="0.83831785767345124"/>
        </c:manualLayout>
      </c:layout>
      <c:barChart>
        <c:barDir val="col"/>
        <c:grouping val="clustered"/>
        <c:varyColors val="0"/>
        <c:ser>
          <c:idx val="0"/>
          <c:order val="0"/>
          <c:tx>
            <c:strRef>
              <c:f>Brouillon!$B$17</c:f>
              <c:strCache>
                <c:ptCount val="1"/>
                <c:pt idx="0">
                  <c:v>Plan </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Brouillon!$A$18:$A$22</c:f>
              <c:strCache>
                <c:ptCount val="4"/>
                <c:pt idx="0">
                  <c:v>Commercial </c:v>
                </c:pt>
                <c:pt idx="1">
                  <c:v>Logistics and service</c:v>
                </c:pt>
                <c:pt idx="2">
                  <c:v>Management</c:v>
                </c:pt>
                <c:pt idx="3">
                  <c:v>Production </c:v>
                </c:pt>
              </c:strCache>
            </c:strRef>
          </c:cat>
          <c:val>
            <c:numRef>
              <c:f>Brouillon!$B$18:$B$22</c:f>
              <c:numCache>
                <c:formatCode>_-* #,##0_-;\-* #,##0_-;_-* "-"??_-;_-@_-</c:formatCode>
                <c:ptCount val="4"/>
                <c:pt idx="0">
                  <c:v>2174738.06</c:v>
                </c:pt>
                <c:pt idx="1">
                  <c:v>340880.55</c:v>
                </c:pt>
                <c:pt idx="2">
                  <c:v>2299629.9</c:v>
                </c:pt>
                <c:pt idx="3">
                  <c:v>3004957.51</c:v>
                </c:pt>
              </c:numCache>
            </c:numRef>
          </c:val>
          <c:extLst>
            <c:ext xmlns:c16="http://schemas.microsoft.com/office/drawing/2014/chart" uri="{C3380CC4-5D6E-409C-BE32-E72D297353CC}">
              <c16:uniqueId val="{00000000-5E12-134E-92FF-5E02623372F7}"/>
            </c:ext>
          </c:extLst>
        </c:ser>
        <c:ser>
          <c:idx val="1"/>
          <c:order val="1"/>
          <c:tx>
            <c:strRef>
              <c:f>Brouillon!$C$17</c:f>
              <c:strCache>
                <c:ptCount val="1"/>
                <c:pt idx="0">
                  <c:v>Fact </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Brouillon!$A$18:$A$22</c:f>
              <c:strCache>
                <c:ptCount val="4"/>
                <c:pt idx="0">
                  <c:v>Commercial </c:v>
                </c:pt>
                <c:pt idx="1">
                  <c:v>Logistics and service</c:v>
                </c:pt>
                <c:pt idx="2">
                  <c:v>Management</c:v>
                </c:pt>
                <c:pt idx="3">
                  <c:v>Production </c:v>
                </c:pt>
              </c:strCache>
            </c:strRef>
          </c:cat>
          <c:val>
            <c:numRef>
              <c:f>Brouillon!$C$18:$C$22</c:f>
              <c:numCache>
                <c:formatCode>_-* #,##0_-;\-* #,##0_-;_-* "-"??_-;_-@_-</c:formatCode>
                <c:ptCount val="4"/>
                <c:pt idx="0">
                  <c:v>1997246.3682639997</c:v>
                </c:pt>
                <c:pt idx="1">
                  <c:v>333321.78000000009</c:v>
                </c:pt>
                <c:pt idx="2">
                  <c:v>2007591.0231359999</c:v>
                </c:pt>
                <c:pt idx="3">
                  <c:v>3823015.9208720005</c:v>
                </c:pt>
              </c:numCache>
            </c:numRef>
          </c:val>
          <c:extLst>
            <c:ext xmlns:c16="http://schemas.microsoft.com/office/drawing/2014/chart" uri="{C3380CC4-5D6E-409C-BE32-E72D297353CC}">
              <c16:uniqueId val="{00000001-5E12-134E-92FF-5E02623372F7}"/>
            </c:ext>
          </c:extLst>
        </c:ser>
        <c:dLbls>
          <c:dLblPos val="outEnd"/>
          <c:showLegendKey val="0"/>
          <c:showVal val="1"/>
          <c:showCatName val="0"/>
          <c:showSerName val="0"/>
          <c:showPercent val="0"/>
          <c:showBubbleSize val="0"/>
        </c:dLbls>
        <c:gapWidth val="219"/>
        <c:overlap val="-27"/>
        <c:axId val="1883332688"/>
        <c:axId val="1884139648"/>
      </c:barChart>
      <c:catAx>
        <c:axId val="18833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84139648"/>
        <c:crosses val="autoZero"/>
        <c:auto val="1"/>
        <c:lblAlgn val="ctr"/>
        <c:lblOffset val="100"/>
        <c:noMultiLvlLbl val="0"/>
      </c:catAx>
      <c:valAx>
        <c:axId val="1884139648"/>
        <c:scaling>
          <c:orientation val="minMax"/>
        </c:scaling>
        <c:delete val="1"/>
        <c:axPos val="l"/>
        <c:numFmt formatCode="_(* #,##0_);_(* \(#,##0\);_(* &quot;-&quot;_);_(@_)" sourceLinked="0"/>
        <c:majorTickMark val="none"/>
        <c:minorTickMark val="none"/>
        <c:tickLblPos val="nextTo"/>
        <c:crossAx val="18833326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[Урок 1. План-факт расходы ФОТ.xlsx]Brouillon!cost items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Brouillon!$B$32</c:f>
              <c:strCache>
                <c:ptCount val="1"/>
                <c:pt idx="0">
                  <c:v>Plan </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Brouillon!$A$33:$A$38</c:f>
              <c:strCache>
                <c:ptCount val="5"/>
                <c:pt idx="0">
                  <c:v>Annual Salary</c:v>
                </c:pt>
                <c:pt idx="1">
                  <c:v>Bonus </c:v>
                </c:pt>
                <c:pt idx="2">
                  <c:v>Extrabudgetary funds</c:v>
                </c:pt>
                <c:pt idx="3">
                  <c:v>Salary</c:v>
                </c:pt>
                <c:pt idx="4">
                  <c:v>Vacation reserve</c:v>
                </c:pt>
              </c:strCache>
            </c:strRef>
          </c:cat>
          <c:val>
            <c:numRef>
              <c:f>Brouillon!$B$33:$B$38</c:f>
              <c:numCache>
                <c:formatCode>_-* #,##0_-;\-* #,##0_-;_-* "-"??_-;_-@_-</c:formatCode>
                <c:ptCount val="5"/>
                <c:pt idx="0">
                  <c:v>123447.35</c:v>
                </c:pt>
                <c:pt idx="1">
                  <c:v>1681995.26</c:v>
                </c:pt>
                <c:pt idx="2">
                  <c:v>1343341.2500000002</c:v>
                </c:pt>
                <c:pt idx="3">
                  <c:v>4186764.0800000005</c:v>
                </c:pt>
                <c:pt idx="4">
                  <c:v>484658.08000000007</c:v>
                </c:pt>
              </c:numCache>
            </c:numRef>
          </c:val>
          <c:extLst>
            <c:ext xmlns:c16="http://schemas.microsoft.com/office/drawing/2014/chart" uri="{C3380CC4-5D6E-409C-BE32-E72D297353CC}">
              <c16:uniqueId val="{00000000-5E12-134E-92FF-5E02623372F7}"/>
            </c:ext>
          </c:extLst>
        </c:ser>
        <c:ser>
          <c:idx val="1"/>
          <c:order val="1"/>
          <c:tx>
            <c:strRef>
              <c:f>Brouillon!$C$32</c:f>
              <c:strCache>
                <c:ptCount val="1"/>
                <c:pt idx="0">
                  <c:v>Fact </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Brouillon!$A$33:$A$38</c:f>
              <c:strCache>
                <c:ptCount val="5"/>
                <c:pt idx="0">
                  <c:v>Annual Salary</c:v>
                </c:pt>
                <c:pt idx="1">
                  <c:v>Bonus </c:v>
                </c:pt>
                <c:pt idx="2">
                  <c:v>Extrabudgetary funds</c:v>
                </c:pt>
                <c:pt idx="3">
                  <c:v>Salary</c:v>
                </c:pt>
                <c:pt idx="4">
                  <c:v>Vacation reserve</c:v>
                </c:pt>
              </c:strCache>
            </c:strRef>
          </c:cat>
          <c:val>
            <c:numRef>
              <c:f>Brouillon!$C$33:$C$38</c:f>
              <c:numCache>
                <c:formatCode>_-* #,##0_-;\-* #,##0_-;_-* "-"??_-;_-@_-</c:formatCode>
                <c:ptCount val="5"/>
                <c:pt idx="0">
                  <c:v>142269.72999999998</c:v>
                </c:pt>
                <c:pt idx="1">
                  <c:v>2076738.7000000002</c:v>
                </c:pt>
                <c:pt idx="2">
                  <c:v>1516563.0522720001</c:v>
                </c:pt>
                <c:pt idx="3">
                  <c:v>3955189.2400000007</c:v>
                </c:pt>
                <c:pt idx="4">
                  <c:v>470414.37000000005</c:v>
                </c:pt>
              </c:numCache>
            </c:numRef>
          </c:val>
          <c:extLst>
            <c:ext xmlns:c16="http://schemas.microsoft.com/office/drawing/2014/chart" uri="{C3380CC4-5D6E-409C-BE32-E72D297353CC}">
              <c16:uniqueId val="{00000001-5E12-134E-92FF-5E02623372F7}"/>
            </c:ext>
          </c:extLst>
        </c:ser>
        <c:dLbls>
          <c:dLblPos val="outEnd"/>
          <c:showLegendKey val="0"/>
          <c:showVal val="1"/>
          <c:showCatName val="0"/>
          <c:showSerName val="0"/>
          <c:showPercent val="0"/>
          <c:showBubbleSize val="0"/>
        </c:dLbls>
        <c:gapWidth val="219"/>
        <c:axId val="1883332688"/>
        <c:axId val="1884139648"/>
      </c:barChart>
      <c:catAx>
        <c:axId val="188333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84139648"/>
        <c:crosses val="autoZero"/>
        <c:auto val="1"/>
        <c:lblAlgn val="ctr"/>
        <c:lblOffset val="100"/>
        <c:noMultiLvlLbl val="0"/>
      </c:catAx>
      <c:valAx>
        <c:axId val="1884139648"/>
        <c:scaling>
          <c:orientation val="minMax"/>
        </c:scaling>
        <c:delete val="1"/>
        <c:axPos val="b"/>
        <c:numFmt formatCode="_(* #,##0_);_(* \(#,##0\);_(* &quot;-&quot;_);_(@_)" sourceLinked="0"/>
        <c:majorTickMark val="none"/>
        <c:minorTickMark val="none"/>
        <c:tickLblPos val="nextTo"/>
        <c:crossAx val="1883332688"/>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extLst/>
  </c:chart>
  <c:spPr>
    <a:solidFill>
      <a:srgbClr val="F8C845">
        <a:lumMod val="60000"/>
        <a:lumOff val="40000"/>
      </a:srgbClr>
    </a:solidFill>
    <a:ln w="9525" cap="flat" cmpd="sng" algn="ctr">
      <a:no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6</xdr:row>
      <xdr:rowOff>151910</xdr:rowOff>
    </xdr:from>
    <xdr:to>
      <xdr:col>1</xdr:col>
      <xdr:colOff>970515</xdr:colOff>
      <xdr:row>14</xdr:row>
      <xdr:rowOff>101112</xdr:rowOff>
    </xdr:to>
    <mc:AlternateContent xmlns:mc="http://schemas.openxmlformats.org/markup-compatibility/2006" xmlns:a14="http://schemas.microsoft.com/office/drawing/2010/main">
      <mc:Choice Requires="a14">
        <xdr:graphicFrame macro="">
          <xdr:nvGraphicFramePr>
            <xdr:cNvPr id="2" name="Department 2">
              <a:extLst>
                <a:ext uri="{FF2B5EF4-FFF2-40B4-BE49-F238E27FC236}">
                  <a16:creationId xmlns:a16="http://schemas.microsoft.com/office/drawing/2014/main" id="{B3565D45-3DDE-8444-820F-2BD82598DEFF}"/>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25400" y="1523510"/>
              <a:ext cx="1897615" cy="1422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86163</xdr:rowOff>
    </xdr:from>
    <xdr:to>
      <xdr:col>1</xdr:col>
      <xdr:colOff>952841</xdr:colOff>
      <xdr:row>36</xdr:row>
      <xdr:rowOff>63500</xdr:rowOff>
    </xdr:to>
    <mc:AlternateContent xmlns:mc="http://schemas.openxmlformats.org/markup-compatibility/2006" xmlns:a14="http://schemas.microsoft.com/office/drawing/2010/main">
      <mc:Choice Requires="a14">
        <xdr:graphicFrame macro="">
          <xdr:nvGraphicFramePr>
            <xdr:cNvPr id="3" name="Cost item 1">
              <a:extLst>
                <a:ext uri="{FF2B5EF4-FFF2-40B4-BE49-F238E27FC236}">
                  <a16:creationId xmlns:a16="http://schemas.microsoft.com/office/drawing/2014/main" id="{71AA3AF9-D248-A244-A351-CC6E38091291}"/>
                </a:ext>
              </a:extLst>
            </xdr:cNvPr>
            <xdr:cNvGraphicFramePr/>
          </xdr:nvGraphicFramePr>
          <xdr:xfrm>
            <a:off x="0" y="0"/>
            <a:ext cx="0" cy="0"/>
          </xdr:xfrm>
          <a:graphic>
            <a:graphicData uri="http://schemas.microsoft.com/office/drawing/2010/slicer">
              <sle:slicer xmlns:sle="http://schemas.microsoft.com/office/drawing/2010/slicer" name="Cost item 1"/>
            </a:graphicData>
          </a:graphic>
        </xdr:graphicFrame>
      </mc:Choice>
      <mc:Fallback xmlns="">
        <xdr:sp macro="" textlink="">
          <xdr:nvSpPr>
            <xdr:cNvPr id="0" name=""/>
            <xdr:cNvSpPr>
              <a:spLocks noTextEdit="1"/>
            </xdr:cNvSpPr>
          </xdr:nvSpPr>
          <xdr:spPr>
            <a:xfrm>
              <a:off x="0" y="5140763"/>
              <a:ext cx="1905341" cy="1755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102088</xdr:rowOff>
    </xdr:from>
    <xdr:to>
      <xdr:col>1</xdr:col>
      <xdr:colOff>940290</xdr:colOff>
      <xdr:row>26</xdr:row>
      <xdr:rowOff>50800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3ED17A9A-DD4F-FC4F-AD96-0C760DF93CE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3124688"/>
              <a:ext cx="1892790" cy="1980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8</xdr:row>
      <xdr:rowOff>50800</xdr:rowOff>
    </xdr:from>
    <xdr:to>
      <xdr:col>17</xdr:col>
      <xdr:colOff>43417</xdr:colOff>
      <xdr:row>18</xdr:row>
      <xdr:rowOff>127001</xdr:rowOff>
    </xdr:to>
    <xdr:graphicFrame macro="">
      <xdr:nvGraphicFramePr>
        <xdr:cNvPr id="5" name="Chart 4">
          <a:extLst>
            <a:ext uri="{FF2B5EF4-FFF2-40B4-BE49-F238E27FC236}">
              <a16:creationId xmlns:a16="http://schemas.microsoft.com/office/drawing/2014/main" id="{6B8FA47F-E0BE-344F-B02D-9161DF021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977903</xdr:colOff>
      <xdr:row>21</xdr:row>
      <xdr:rowOff>12701</xdr:rowOff>
    </xdr:from>
    <xdr:to>
      <xdr:col>9</xdr:col>
      <xdr:colOff>50801</xdr:colOff>
      <xdr:row>36</xdr:row>
      <xdr:rowOff>25401</xdr:rowOff>
    </xdr:to>
    <xdr:graphicFrame macro="">
      <xdr:nvGraphicFramePr>
        <xdr:cNvPr id="6" name="Chart 5">
          <a:extLst>
            <a:ext uri="{FF2B5EF4-FFF2-40B4-BE49-F238E27FC236}">
              <a16:creationId xmlns:a16="http://schemas.microsoft.com/office/drawing/2014/main" id="{FD4AA7CA-405D-E943-BCDD-E1503DE2C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2209</xdr:colOff>
      <xdr:row>21</xdr:row>
      <xdr:rowOff>64604</xdr:rowOff>
    </xdr:from>
    <xdr:to>
      <xdr:col>17</xdr:col>
      <xdr:colOff>25400</xdr:colOff>
      <xdr:row>36</xdr:row>
      <xdr:rowOff>64604</xdr:rowOff>
    </xdr:to>
    <xdr:graphicFrame macro="">
      <xdr:nvGraphicFramePr>
        <xdr:cNvPr id="7" name="Chart 6">
          <a:extLst>
            <a:ext uri="{FF2B5EF4-FFF2-40B4-BE49-F238E27FC236}">
              <a16:creationId xmlns:a16="http://schemas.microsoft.com/office/drawing/2014/main" id="{10AA0F2A-6874-604A-A007-7B7E5C33C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1006945</xdr:colOff>
      <xdr:row>2</xdr:row>
      <xdr:rowOff>138043</xdr:rowOff>
    </xdr:from>
    <xdr:to>
      <xdr:col>5</xdr:col>
      <xdr:colOff>110434</xdr:colOff>
      <xdr:row>5</xdr:row>
      <xdr:rowOff>165652</xdr:rowOff>
    </xdr:to>
    <xdr:sp macro="" textlink="">
      <xdr:nvSpPr>
        <xdr:cNvPr id="8" name="Rectangle 7">
          <a:extLst>
            <a:ext uri="{FF2B5EF4-FFF2-40B4-BE49-F238E27FC236}">
              <a16:creationId xmlns:a16="http://schemas.microsoft.com/office/drawing/2014/main" id="{4356DDAD-8072-DE43-B0D6-BCAA4BDADCB2}"/>
            </a:ext>
          </a:extLst>
        </xdr:cNvPr>
        <xdr:cNvSpPr/>
      </xdr:nvSpPr>
      <xdr:spPr>
        <a:xfrm>
          <a:off x="1959445" y="646043"/>
          <a:ext cx="4526389" cy="713409"/>
        </a:xfrm>
        <a:prstGeom prst="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5"/>
              </a:solidFill>
            </a:rPr>
            <a:t>Plan</a:t>
          </a:r>
          <a:r>
            <a:rPr lang="en-US" sz="1100" baseline="0">
              <a:solidFill>
                <a:schemeClr val="accent5"/>
              </a:solidFill>
            </a:rPr>
            <a:t> ( RUR 1000)</a:t>
          </a:r>
          <a:endParaRPr lang="en-US" sz="1100">
            <a:solidFill>
              <a:schemeClr val="accent5"/>
            </a:solidFill>
          </a:endParaRPr>
        </a:p>
      </xdr:txBody>
    </xdr:sp>
    <xdr:clientData/>
  </xdr:twoCellAnchor>
  <xdr:oneCellAnchor>
    <xdr:from>
      <xdr:col>2</xdr:col>
      <xdr:colOff>1584990</xdr:colOff>
      <xdr:row>3</xdr:row>
      <xdr:rowOff>149538</xdr:rowOff>
    </xdr:from>
    <xdr:ext cx="1342159" cy="404983"/>
    <xdr:sp macro="" textlink="Brouillon!A45">
      <xdr:nvSpPr>
        <xdr:cNvPr id="9" name="TextBox 8">
          <a:extLst>
            <a:ext uri="{FF2B5EF4-FFF2-40B4-BE49-F238E27FC236}">
              <a16:creationId xmlns:a16="http://schemas.microsoft.com/office/drawing/2014/main" id="{890FAEA3-9EDF-5147-A745-84758757820E}"/>
            </a:ext>
          </a:extLst>
        </xdr:cNvPr>
        <xdr:cNvSpPr txBox="1"/>
      </xdr:nvSpPr>
      <xdr:spPr>
        <a:xfrm>
          <a:off x="3553490" y="835338"/>
          <a:ext cx="1342159"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945851E-E003-8344-AF40-114B81A61825}" type="TxLink">
            <a:rPr lang="en-US" sz="2000" b="1" i="0" u="none" strike="noStrike">
              <a:solidFill>
                <a:schemeClr val="accent5"/>
              </a:solidFill>
              <a:latin typeface="Montserrat"/>
            </a:rPr>
            <a:pPr algn="ctr"/>
            <a:t>7820</a:t>
          </a:fld>
          <a:endParaRPr lang="en-US" sz="2000" b="1">
            <a:solidFill>
              <a:schemeClr val="accent5"/>
            </a:solidFill>
          </a:endParaRPr>
        </a:p>
      </xdr:txBody>
    </xdr:sp>
    <xdr:clientData/>
  </xdr:oneCellAnchor>
  <xdr:twoCellAnchor>
    <xdr:from>
      <xdr:col>6</xdr:col>
      <xdr:colOff>7654</xdr:colOff>
      <xdr:row>2</xdr:row>
      <xdr:rowOff>113001</xdr:rowOff>
    </xdr:from>
    <xdr:to>
      <xdr:col>12</xdr:col>
      <xdr:colOff>143968</xdr:colOff>
      <xdr:row>5</xdr:row>
      <xdr:rowOff>140610</xdr:rowOff>
    </xdr:to>
    <xdr:sp macro="" textlink="">
      <xdr:nvSpPr>
        <xdr:cNvPr id="10" name="Rectangle 9">
          <a:extLst>
            <a:ext uri="{FF2B5EF4-FFF2-40B4-BE49-F238E27FC236}">
              <a16:creationId xmlns:a16="http://schemas.microsoft.com/office/drawing/2014/main" id="{BDD920C6-2BCA-7D46-9AC2-75571E57E28B}"/>
            </a:ext>
          </a:extLst>
        </xdr:cNvPr>
        <xdr:cNvSpPr/>
      </xdr:nvSpPr>
      <xdr:spPr>
        <a:xfrm>
          <a:off x="7335554" y="621001"/>
          <a:ext cx="4390814" cy="713409"/>
        </a:xfrm>
        <a:prstGeom prst="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accent5"/>
              </a:solidFill>
            </a:rPr>
            <a:t>Fact ( RUR 1000)</a:t>
          </a:r>
          <a:endParaRPr lang="en-US" sz="1100">
            <a:solidFill>
              <a:schemeClr val="accent5"/>
            </a:solidFill>
          </a:endParaRPr>
        </a:p>
      </xdr:txBody>
    </xdr:sp>
    <xdr:clientData/>
  </xdr:twoCellAnchor>
  <xdr:oneCellAnchor>
    <xdr:from>
      <xdr:col>7</xdr:col>
      <xdr:colOff>721535</xdr:colOff>
      <xdr:row>3</xdr:row>
      <xdr:rowOff>141399</xdr:rowOff>
    </xdr:from>
    <xdr:ext cx="1122747" cy="404983"/>
    <xdr:sp macro="" textlink="Brouillon!B45">
      <xdr:nvSpPr>
        <xdr:cNvPr id="11" name="TextBox 10">
          <a:extLst>
            <a:ext uri="{FF2B5EF4-FFF2-40B4-BE49-F238E27FC236}">
              <a16:creationId xmlns:a16="http://schemas.microsoft.com/office/drawing/2014/main" id="{05CF05E9-B6C5-DB44-A9A8-5AD719516D0B}"/>
            </a:ext>
          </a:extLst>
        </xdr:cNvPr>
        <xdr:cNvSpPr txBox="1"/>
      </xdr:nvSpPr>
      <xdr:spPr>
        <a:xfrm>
          <a:off x="9001935" y="827199"/>
          <a:ext cx="1122747"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1829889-681D-2742-95E5-F967F108165B}" type="TxLink">
            <a:rPr lang="en-US" sz="2000" b="1" i="0" u="none" strike="noStrike">
              <a:solidFill>
                <a:schemeClr val="accent5"/>
              </a:solidFill>
              <a:latin typeface="Montserrat"/>
            </a:rPr>
            <a:pPr algn="ctr"/>
            <a:t>8161</a:t>
          </a:fld>
          <a:endParaRPr lang="en-US" sz="2000" b="1">
            <a:solidFill>
              <a:schemeClr val="accent5"/>
            </a:solidFill>
          </a:endParaRPr>
        </a:p>
      </xdr:txBody>
    </xdr:sp>
    <xdr:clientData/>
  </xdr:oneCellAnchor>
  <xdr:twoCellAnchor>
    <xdr:from>
      <xdr:col>13</xdr:col>
      <xdr:colOff>13646</xdr:colOff>
      <xdr:row>2</xdr:row>
      <xdr:rowOff>83131</xdr:rowOff>
    </xdr:from>
    <xdr:to>
      <xdr:col>17</xdr:col>
      <xdr:colOff>41867</xdr:colOff>
      <xdr:row>5</xdr:row>
      <xdr:rowOff>110740</xdr:rowOff>
    </xdr:to>
    <xdr:sp macro="" textlink="">
      <xdr:nvSpPr>
        <xdr:cNvPr id="12" name="Rectangle 11">
          <a:extLst>
            <a:ext uri="{FF2B5EF4-FFF2-40B4-BE49-F238E27FC236}">
              <a16:creationId xmlns:a16="http://schemas.microsoft.com/office/drawing/2014/main" id="{FFDE8218-2BFB-314D-B3EA-9A142BE5F47E}"/>
            </a:ext>
          </a:extLst>
        </xdr:cNvPr>
        <xdr:cNvSpPr/>
      </xdr:nvSpPr>
      <xdr:spPr>
        <a:xfrm>
          <a:off x="12548546" y="591131"/>
          <a:ext cx="3838221" cy="713409"/>
        </a:xfrm>
        <a:prstGeom prst="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5"/>
              </a:solidFill>
            </a:rPr>
            <a:t>Performance</a:t>
          </a:r>
        </a:p>
      </xdr:txBody>
    </xdr:sp>
    <xdr:clientData/>
  </xdr:twoCellAnchor>
  <xdr:oneCellAnchor>
    <xdr:from>
      <xdr:col>14</xdr:col>
      <xdr:colOff>540096</xdr:colOff>
      <xdr:row>3</xdr:row>
      <xdr:rowOff>98263</xdr:rowOff>
    </xdr:from>
    <xdr:ext cx="1033597" cy="404983"/>
    <xdr:sp macro="" textlink="Brouillon!C45">
      <xdr:nvSpPr>
        <xdr:cNvPr id="13" name="TextBox 12">
          <a:extLst>
            <a:ext uri="{FF2B5EF4-FFF2-40B4-BE49-F238E27FC236}">
              <a16:creationId xmlns:a16="http://schemas.microsoft.com/office/drawing/2014/main" id="{534442A4-886E-694B-9B76-0E073B0DCA1F}"/>
            </a:ext>
          </a:extLst>
        </xdr:cNvPr>
        <xdr:cNvSpPr txBox="1"/>
      </xdr:nvSpPr>
      <xdr:spPr>
        <a:xfrm>
          <a:off x="14027496" y="784063"/>
          <a:ext cx="1033597"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842D464-BDF1-4849-93A8-764C9D74E111}" type="TxLink">
            <a:rPr lang="en-US" sz="2000" b="1" i="0" u="none" strike="noStrike">
              <a:solidFill>
                <a:schemeClr val="accent5"/>
              </a:solidFill>
              <a:latin typeface="Montserrat"/>
            </a:rPr>
            <a:pPr/>
            <a:t>104%</a:t>
          </a:fld>
          <a:endParaRPr lang="en-US" sz="2000" b="1">
            <a:solidFill>
              <a:schemeClr val="accent5"/>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177310</xdr:rowOff>
    </xdr:from>
    <xdr:to>
      <xdr:col>1</xdr:col>
      <xdr:colOff>977900</xdr:colOff>
      <xdr:row>15</xdr:row>
      <xdr:rowOff>153942</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0F255E13-B22E-0048-8882-5A3F3AE1B07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1548910"/>
              <a:ext cx="1930400" cy="1627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86163</xdr:rowOff>
    </xdr:from>
    <xdr:to>
      <xdr:col>1</xdr:col>
      <xdr:colOff>965200</xdr:colOff>
      <xdr:row>38</xdr:row>
      <xdr:rowOff>165100</xdr:rowOff>
    </xdr:to>
    <mc:AlternateContent xmlns:mc="http://schemas.openxmlformats.org/markup-compatibility/2006" xmlns:a14="http://schemas.microsoft.com/office/drawing/2010/main">
      <mc:Choice Requires="a14">
        <xdr:graphicFrame macro="">
          <xdr:nvGraphicFramePr>
            <xdr:cNvPr id="3" name="Cost item">
              <a:extLst>
                <a:ext uri="{FF2B5EF4-FFF2-40B4-BE49-F238E27FC236}">
                  <a16:creationId xmlns:a16="http://schemas.microsoft.com/office/drawing/2014/main" id="{C8E3E7DA-F817-2D4C-A4B8-C8B971E416EF}"/>
                </a:ext>
              </a:extLst>
            </xdr:cNvPr>
            <xdr:cNvGraphicFramePr/>
          </xdr:nvGraphicFramePr>
          <xdr:xfrm>
            <a:off x="0" y="0"/>
            <a:ext cx="0" cy="0"/>
          </xdr:xfrm>
          <a:graphic>
            <a:graphicData uri="http://schemas.microsoft.com/office/drawing/2010/slicer">
              <sle:slicer xmlns:sle="http://schemas.microsoft.com/office/drawing/2010/slicer" name="Cost item"/>
            </a:graphicData>
          </a:graphic>
        </xdr:graphicFrame>
      </mc:Choice>
      <mc:Fallback xmlns="">
        <xdr:sp macro="" textlink="">
          <xdr:nvSpPr>
            <xdr:cNvPr id="0" name=""/>
            <xdr:cNvSpPr>
              <a:spLocks noTextEdit="1"/>
            </xdr:cNvSpPr>
          </xdr:nvSpPr>
          <xdr:spPr>
            <a:xfrm>
              <a:off x="0" y="5166163"/>
              <a:ext cx="1905341" cy="1755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102088</xdr:rowOff>
    </xdr:from>
    <xdr:to>
      <xdr:col>1</xdr:col>
      <xdr:colOff>1003300</xdr:colOff>
      <xdr:row>26</xdr:row>
      <xdr:rowOff>127000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304AA35F-8D76-B643-95CA-0704609AB4B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150088"/>
              <a:ext cx="1892790" cy="1980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8</xdr:row>
      <xdr:rowOff>76200</xdr:rowOff>
    </xdr:from>
    <xdr:to>
      <xdr:col>18</xdr:col>
      <xdr:colOff>38100</xdr:colOff>
      <xdr:row>21</xdr:row>
      <xdr:rowOff>114300</xdr:rowOff>
    </xdr:to>
    <xdr:graphicFrame macro="">
      <xdr:nvGraphicFramePr>
        <xdr:cNvPr id="5" name="Chart 4">
          <a:extLst>
            <a:ext uri="{FF2B5EF4-FFF2-40B4-BE49-F238E27FC236}">
              <a16:creationId xmlns:a16="http://schemas.microsoft.com/office/drawing/2014/main" id="{32E29363-E948-1245-A4A3-061D99B87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977902</xdr:colOff>
      <xdr:row>23</xdr:row>
      <xdr:rowOff>88900</xdr:rowOff>
    </xdr:from>
    <xdr:to>
      <xdr:col>7</xdr:col>
      <xdr:colOff>939800</xdr:colOff>
      <xdr:row>38</xdr:row>
      <xdr:rowOff>165100</xdr:rowOff>
    </xdr:to>
    <xdr:graphicFrame macro="">
      <xdr:nvGraphicFramePr>
        <xdr:cNvPr id="6" name="Chart 5">
          <a:extLst>
            <a:ext uri="{FF2B5EF4-FFF2-40B4-BE49-F238E27FC236}">
              <a16:creationId xmlns:a16="http://schemas.microsoft.com/office/drawing/2014/main" id="{AAAC8081-E6F1-DA4D-B414-983FB8C41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609600</xdr:colOff>
      <xdr:row>23</xdr:row>
      <xdr:rowOff>101600</xdr:rowOff>
    </xdr:from>
    <xdr:to>
      <xdr:col>18</xdr:col>
      <xdr:colOff>76200</xdr:colOff>
      <xdr:row>39</xdr:row>
      <xdr:rowOff>12700</xdr:rowOff>
    </xdr:to>
    <xdr:graphicFrame macro="">
      <xdr:nvGraphicFramePr>
        <xdr:cNvPr id="7" name="Chart 6">
          <a:extLst>
            <a:ext uri="{FF2B5EF4-FFF2-40B4-BE49-F238E27FC236}">
              <a16:creationId xmlns:a16="http://schemas.microsoft.com/office/drawing/2014/main" id="{04E80159-4EAF-F741-8384-61F4570DE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346545</xdr:colOff>
      <xdr:row>2</xdr:row>
      <xdr:rowOff>150743</xdr:rowOff>
    </xdr:from>
    <xdr:to>
      <xdr:col>5</xdr:col>
      <xdr:colOff>466034</xdr:colOff>
      <xdr:row>6</xdr:row>
      <xdr:rowOff>552</xdr:rowOff>
    </xdr:to>
    <xdr:sp macro="" textlink="">
      <xdr:nvSpPr>
        <xdr:cNvPr id="9" name="Rectangle 8">
          <a:extLst>
            <a:ext uri="{FF2B5EF4-FFF2-40B4-BE49-F238E27FC236}">
              <a16:creationId xmlns:a16="http://schemas.microsoft.com/office/drawing/2014/main" id="{4BC68F93-3FD4-6E21-A8A2-FB0B768BA7F8}"/>
            </a:ext>
          </a:extLst>
        </xdr:cNvPr>
        <xdr:cNvSpPr/>
      </xdr:nvSpPr>
      <xdr:spPr>
        <a:xfrm>
          <a:off x="2315045" y="658743"/>
          <a:ext cx="4526389" cy="713409"/>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Plan</a:t>
          </a:r>
          <a:r>
            <a:rPr lang="en-US" sz="1100" baseline="0">
              <a:solidFill>
                <a:schemeClr val="tx1"/>
              </a:solidFill>
            </a:rPr>
            <a:t> ( RUR 1000)</a:t>
          </a:r>
          <a:endParaRPr lang="en-US" sz="1100">
            <a:solidFill>
              <a:schemeClr val="tx1"/>
            </a:solidFill>
          </a:endParaRPr>
        </a:p>
      </xdr:txBody>
    </xdr:sp>
    <xdr:clientData/>
  </xdr:twoCellAnchor>
  <xdr:oneCellAnchor>
    <xdr:from>
      <xdr:col>2</xdr:col>
      <xdr:colOff>1851690</xdr:colOff>
      <xdr:row>4</xdr:row>
      <xdr:rowOff>86038</xdr:rowOff>
    </xdr:from>
    <xdr:ext cx="1342159" cy="404983"/>
    <xdr:sp macro="" textlink="Brouillon!A45">
      <xdr:nvSpPr>
        <xdr:cNvPr id="10" name="TextBox 9">
          <a:extLst>
            <a:ext uri="{FF2B5EF4-FFF2-40B4-BE49-F238E27FC236}">
              <a16:creationId xmlns:a16="http://schemas.microsoft.com/office/drawing/2014/main" id="{344302C6-8CD5-4DE6-A8AE-96EF8233B1AC}"/>
            </a:ext>
          </a:extLst>
        </xdr:cNvPr>
        <xdr:cNvSpPr txBox="1"/>
      </xdr:nvSpPr>
      <xdr:spPr>
        <a:xfrm>
          <a:off x="3820190" y="949638"/>
          <a:ext cx="1342159"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945851E-E003-8344-AF40-114B81A61825}" type="TxLink">
            <a:rPr lang="en-US" sz="2000" b="1" i="0" u="none" strike="noStrike">
              <a:solidFill>
                <a:srgbClr val="1F1A1A"/>
              </a:solidFill>
              <a:latin typeface="Montserrat"/>
            </a:rPr>
            <a:pPr algn="ctr"/>
            <a:t>7820</a:t>
          </a:fld>
          <a:endParaRPr lang="en-US" sz="2000" b="1"/>
        </a:p>
      </xdr:txBody>
    </xdr:sp>
    <xdr:clientData/>
  </xdr:oneCellAnchor>
  <xdr:twoCellAnchor>
    <xdr:from>
      <xdr:col>6</xdr:col>
      <xdr:colOff>579154</xdr:colOff>
      <xdr:row>2</xdr:row>
      <xdr:rowOff>151101</xdr:rowOff>
    </xdr:from>
    <xdr:to>
      <xdr:col>12</xdr:col>
      <xdr:colOff>715468</xdr:colOff>
      <xdr:row>6</xdr:row>
      <xdr:rowOff>910</xdr:rowOff>
    </xdr:to>
    <xdr:sp macro="" textlink="">
      <xdr:nvSpPr>
        <xdr:cNvPr id="12" name="Rectangle 11">
          <a:extLst>
            <a:ext uri="{FF2B5EF4-FFF2-40B4-BE49-F238E27FC236}">
              <a16:creationId xmlns:a16="http://schemas.microsoft.com/office/drawing/2014/main" id="{CAE784A6-37A7-B94A-9558-B25F3CFF6CA0}"/>
            </a:ext>
          </a:extLst>
        </xdr:cNvPr>
        <xdr:cNvSpPr/>
      </xdr:nvSpPr>
      <xdr:spPr>
        <a:xfrm>
          <a:off x="7907054" y="659101"/>
          <a:ext cx="4390814" cy="713409"/>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tx1"/>
              </a:solidFill>
            </a:rPr>
            <a:t>Fact ( RUR 1000)</a:t>
          </a:r>
          <a:endParaRPr lang="en-US" sz="1100">
            <a:solidFill>
              <a:schemeClr val="tx1"/>
            </a:solidFill>
          </a:endParaRPr>
        </a:p>
      </xdr:txBody>
    </xdr:sp>
    <xdr:clientData/>
  </xdr:twoCellAnchor>
  <xdr:oneCellAnchor>
    <xdr:from>
      <xdr:col>9</xdr:col>
      <xdr:colOff>238935</xdr:colOff>
      <xdr:row>4</xdr:row>
      <xdr:rowOff>77899</xdr:rowOff>
    </xdr:from>
    <xdr:ext cx="1122747" cy="404983"/>
    <xdr:sp macro="" textlink="Brouillon!B45">
      <xdr:nvSpPr>
        <xdr:cNvPr id="13" name="TextBox 12">
          <a:extLst>
            <a:ext uri="{FF2B5EF4-FFF2-40B4-BE49-F238E27FC236}">
              <a16:creationId xmlns:a16="http://schemas.microsoft.com/office/drawing/2014/main" id="{66C0015B-6E5E-61DF-CF6C-1DF714CA8414}"/>
            </a:ext>
          </a:extLst>
        </xdr:cNvPr>
        <xdr:cNvSpPr txBox="1"/>
      </xdr:nvSpPr>
      <xdr:spPr>
        <a:xfrm>
          <a:off x="9484535" y="941499"/>
          <a:ext cx="1122747"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1829889-681D-2742-95E5-F967F108165B}" type="TxLink">
            <a:rPr lang="en-US" sz="2000" b="1" i="0" u="none" strike="noStrike">
              <a:solidFill>
                <a:srgbClr val="1F1A1A"/>
              </a:solidFill>
              <a:latin typeface="Montserrat"/>
            </a:rPr>
            <a:pPr algn="ctr"/>
            <a:t>8161</a:t>
          </a:fld>
          <a:endParaRPr lang="en-US" sz="2000" b="1"/>
        </a:p>
      </xdr:txBody>
    </xdr:sp>
    <xdr:clientData/>
  </xdr:oneCellAnchor>
  <xdr:twoCellAnchor>
    <xdr:from>
      <xdr:col>13</xdr:col>
      <xdr:colOff>648646</xdr:colOff>
      <xdr:row>2</xdr:row>
      <xdr:rowOff>121231</xdr:rowOff>
    </xdr:from>
    <xdr:to>
      <xdr:col>17</xdr:col>
      <xdr:colOff>676867</xdr:colOff>
      <xdr:row>5</xdr:row>
      <xdr:rowOff>148840</xdr:rowOff>
    </xdr:to>
    <xdr:sp macro="" textlink="">
      <xdr:nvSpPr>
        <xdr:cNvPr id="14" name="Rectangle 13">
          <a:extLst>
            <a:ext uri="{FF2B5EF4-FFF2-40B4-BE49-F238E27FC236}">
              <a16:creationId xmlns:a16="http://schemas.microsoft.com/office/drawing/2014/main" id="{78F61BB8-AE1C-D547-B096-B4389C08C59C}"/>
            </a:ext>
          </a:extLst>
        </xdr:cNvPr>
        <xdr:cNvSpPr/>
      </xdr:nvSpPr>
      <xdr:spPr>
        <a:xfrm>
          <a:off x="13183546" y="629231"/>
          <a:ext cx="3838221" cy="713409"/>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Performance</a:t>
          </a:r>
        </a:p>
      </xdr:txBody>
    </xdr:sp>
    <xdr:clientData/>
  </xdr:twoCellAnchor>
  <xdr:oneCellAnchor>
    <xdr:from>
      <xdr:col>15</xdr:col>
      <xdr:colOff>298796</xdr:colOff>
      <xdr:row>4</xdr:row>
      <xdr:rowOff>98263</xdr:rowOff>
    </xdr:from>
    <xdr:ext cx="1033597" cy="404983"/>
    <xdr:sp macro="" textlink="Brouillon!C45">
      <xdr:nvSpPr>
        <xdr:cNvPr id="15" name="TextBox 14">
          <a:extLst>
            <a:ext uri="{FF2B5EF4-FFF2-40B4-BE49-F238E27FC236}">
              <a16:creationId xmlns:a16="http://schemas.microsoft.com/office/drawing/2014/main" id="{1D6D9468-519F-3D25-2A61-AC2F1DEF29B7}"/>
            </a:ext>
          </a:extLst>
        </xdr:cNvPr>
        <xdr:cNvSpPr txBox="1"/>
      </xdr:nvSpPr>
      <xdr:spPr>
        <a:xfrm>
          <a:off x="14738696" y="961863"/>
          <a:ext cx="1033597"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842D464-BDF1-4849-93A8-764C9D74E111}" type="TxLink">
            <a:rPr lang="en-US" sz="2000" b="1" i="0" u="none" strike="noStrike">
              <a:solidFill>
                <a:srgbClr val="1F1A1A"/>
              </a:solidFill>
              <a:latin typeface="Montserrat"/>
            </a:rPr>
            <a:pPr/>
            <a:t>104%</a:t>
          </a:fld>
          <a:endParaRPr lang="en-US" sz="2000" b="1"/>
        </a:p>
      </xdr:txBody>
    </xdr:sp>
    <xdr:clientData/>
  </xdr:oneCellAnchor>
  <xdr:twoCellAnchor editAs="oneCell">
    <xdr:from>
      <xdr:col>0</xdr:col>
      <xdr:colOff>508001</xdr:colOff>
      <xdr:row>3</xdr:row>
      <xdr:rowOff>20440</xdr:rowOff>
    </xdr:from>
    <xdr:to>
      <xdr:col>1</xdr:col>
      <xdr:colOff>177800</xdr:colOff>
      <xdr:row>5</xdr:row>
      <xdr:rowOff>101599</xdr:rowOff>
    </xdr:to>
    <xdr:pic>
      <xdr:nvPicPr>
        <xdr:cNvPr id="8" name="Picture 7">
          <a:extLst>
            <a:ext uri="{FF2B5EF4-FFF2-40B4-BE49-F238E27FC236}">
              <a16:creationId xmlns:a16="http://schemas.microsoft.com/office/drawing/2014/main" id="{2AFE0737-72C6-3F14-F976-297ACA2CA8F8}"/>
            </a:ext>
          </a:extLst>
        </xdr:cNvPr>
        <xdr:cNvPicPr>
          <a:picLocks noChangeAspect="1"/>
        </xdr:cNvPicPr>
      </xdr:nvPicPr>
      <xdr:blipFill>
        <a:blip xmlns:r="http://schemas.openxmlformats.org/officeDocument/2006/relationships" r:embed="rId4">
          <a:alphaModFix/>
          <a:extLst>
            <a:ext uri="{BEBA8EAE-BF5A-486C-A8C5-ECC9F3942E4B}">
              <a14:imgProps xmlns:a14="http://schemas.microsoft.com/office/drawing/2010/main">
                <a14:imgLayer r:embed="rId5">
                  <a14:imgEffect>
                    <a14:artisticGlowEdges/>
                  </a14:imgEffect>
                </a14:imgLayer>
              </a14:imgProps>
            </a:ext>
          </a:extLst>
        </a:blip>
        <a:stretch>
          <a:fillRect/>
        </a:stretch>
      </xdr:blipFill>
      <xdr:spPr>
        <a:xfrm>
          <a:off x="508001" y="706240"/>
          <a:ext cx="622299" cy="5891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ere" refreshedDate="45202.595438773147" createdVersion="8" refreshedVersion="8" minRefreshableVersion="3" recordCount="120" xr:uid="{2DDCC858-8FBE-B141-91E3-BF4108CAAF82}">
  <cacheSource type="worksheet">
    <worksheetSource name="Table2"/>
  </cacheSource>
  <cacheFields count="5">
    <cacheField name="Department" numFmtId="0">
      <sharedItems count="4">
        <s v="Production "/>
        <s v="Commercial "/>
        <s v="Logistics and service"/>
        <s v="Management"/>
      </sharedItems>
    </cacheField>
    <cacheField name="Cost item" numFmtId="0">
      <sharedItems count="5">
        <s v="Salary"/>
        <s v="Bonus "/>
        <s v="Annual Salary"/>
        <s v="Vacation reserve"/>
        <s v="Extrabudgetary funds"/>
      </sharedItems>
    </cacheField>
    <cacheField name="Month" numFmtId="0">
      <sharedItems count="6">
        <s v="January"/>
        <s v="February"/>
        <s v="March"/>
        <s v="Аpril"/>
        <s v="May"/>
        <s v="June"/>
      </sharedItems>
    </cacheField>
    <cacheField name="Plan" numFmtId="164">
      <sharedItems containsSemiMixedTypes="0" containsString="0" containsNumber="1" minValue="0" maxValue="493546.75"/>
    </cacheField>
    <cacheField name="Fact" numFmtId="164">
      <sharedItems containsSemiMixedTypes="0" containsString="0" containsNumber="1" minValue="0" maxValue="465369.18"/>
    </cacheField>
  </cacheFields>
  <extLst>
    <ext xmlns:x14="http://schemas.microsoft.com/office/spreadsheetml/2009/9/main" uri="{725AE2AE-9491-48be-B2B4-4EB974FC3084}">
      <x14:pivotCacheDefinition pivotCacheId="504650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493546.75"/>
    <n v="307170.43000000005"/>
  </r>
  <r>
    <x v="0"/>
    <x v="1"/>
    <x v="0"/>
    <n v="0"/>
    <n v="445935.72"/>
  </r>
  <r>
    <x v="0"/>
    <x v="2"/>
    <x v="0"/>
    <n v="10049.44"/>
    <n v="22454.67"/>
  </r>
  <r>
    <x v="0"/>
    <x v="3"/>
    <x v="0"/>
    <n v="27703.760000000002"/>
    <n v="74603.7"/>
  </r>
  <r>
    <x v="0"/>
    <x v="4"/>
    <x v="0"/>
    <n v="96679.790000000008"/>
    <n v="209429.14"/>
  </r>
  <r>
    <x v="1"/>
    <x v="0"/>
    <x v="0"/>
    <n v="225441.62"/>
    <n v="145370.6"/>
  </r>
  <r>
    <x v="1"/>
    <x v="1"/>
    <x v="0"/>
    <n v="55949.16"/>
    <n v="133432.49"/>
  </r>
  <r>
    <x v="1"/>
    <x v="2"/>
    <x v="0"/>
    <n v="0"/>
    <n v="17197.53"/>
  </r>
  <r>
    <x v="1"/>
    <x v="3"/>
    <x v="0"/>
    <n v="24804.71"/>
    <n v="31245.070000000003"/>
  </r>
  <r>
    <x v="1"/>
    <x v="4"/>
    <x v="0"/>
    <n v="85134.41"/>
    <n v="89416.66"/>
  </r>
  <r>
    <x v="2"/>
    <x v="0"/>
    <x v="0"/>
    <n v="11917.23"/>
    <n v="18000.009999999998"/>
  </r>
  <r>
    <x v="2"/>
    <x v="1"/>
    <x v="0"/>
    <n v="6142"/>
    <n v="0"/>
  </r>
  <r>
    <x v="2"/>
    <x v="2"/>
    <x v="0"/>
    <n v="14906"/>
    <n v="1639.68"/>
  </r>
  <r>
    <x v="2"/>
    <x v="3"/>
    <x v="0"/>
    <n v="2242.5700000000002"/>
    <n v="2347.1999999999998"/>
  </r>
  <r>
    <x v="2"/>
    <x v="4"/>
    <x v="0"/>
    <n v="9267.6"/>
    <n v="5916.35"/>
  </r>
  <r>
    <x v="3"/>
    <x v="0"/>
    <x v="0"/>
    <n v="237957.16"/>
    <n v="108809.51999999999"/>
  </r>
  <r>
    <x v="3"/>
    <x v="1"/>
    <x v="0"/>
    <n v="38581.259999999995"/>
    <n v="53600.340000000011"/>
  </r>
  <r>
    <x v="3"/>
    <x v="2"/>
    <x v="0"/>
    <n v="0"/>
    <n v="0"/>
  </r>
  <r>
    <x v="3"/>
    <x v="3"/>
    <x v="0"/>
    <n v="11326.7"/>
    <n v="36814.76"/>
  </r>
  <r>
    <x v="3"/>
    <x v="4"/>
    <x v="0"/>
    <n v="76021.33"/>
    <n v="94271.02"/>
  </r>
  <r>
    <x v="0"/>
    <x v="0"/>
    <x v="1"/>
    <n v="231698.71"/>
    <n v="215687.43000000002"/>
  </r>
  <r>
    <x v="0"/>
    <x v="1"/>
    <x v="1"/>
    <n v="0"/>
    <n v="0"/>
  </r>
  <r>
    <x v="0"/>
    <x v="2"/>
    <x v="1"/>
    <n v="0"/>
    <n v="32660.68"/>
  </r>
  <r>
    <x v="0"/>
    <x v="3"/>
    <x v="1"/>
    <n v="27259.010000000002"/>
    <n v="26888.01"/>
  </r>
  <r>
    <x v="0"/>
    <x v="4"/>
    <x v="1"/>
    <n v="68596.160000000003"/>
    <n v="65568.97"/>
  </r>
  <r>
    <x v="1"/>
    <x v="0"/>
    <x v="1"/>
    <n v="166044.26"/>
    <n v="139493.04999999999"/>
  </r>
  <r>
    <x v="1"/>
    <x v="1"/>
    <x v="1"/>
    <n v="41356.159999999996"/>
    <n v="44716.14"/>
  </r>
  <r>
    <x v="1"/>
    <x v="2"/>
    <x v="1"/>
    <n v="0"/>
    <n v="0"/>
  </r>
  <r>
    <x v="1"/>
    <x v="3"/>
    <x v="1"/>
    <n v="20820.540000000005"/>
    <n v="21609.19"/>
  </r>
  <r>
    <x v="1"/>
    <x v="4"/>
    <x v="1"/>
    <n v="63049.73000000001"/>
    <n v="55999.57"/>
  </r>
  <r>
    <x v="2"/>
    <x v="0"/>
    <x v="1"/>
    <n v="900"/>
    <n v="4819.0200000000004"/>
  </r>
  <r>
    <x v="2"/>
    <x v="1"/>
    <x v="1"/>
    <n v="0"/>
    <n v="0"/>
  </r>
  <r>
    <x v="2"/>
    <x v="2"/>
    <x v="1"/>
    <n v="6879.04"/>
    <n v="43723.96"/>
  </r>
  <r>
    <x v="2"/>
    <x v="3"/>
    <x v="1"/>
    <n v="117.36"/>
    <n v="59.02"/>
  </r>
  <r>
    <x v="2"/>
    <x v="4"/>
    <x v="1"/>
    <n v="2137.8200000000002"/>
    <n v="13314.18"/>
  </r>
  <r>
    <x v="3"/>
    <x v="0"/>
    <x v="1"/>
    <n v="121350.1"/>
    <n v="103409.73"/>
  </r>
  <r>
    <x v="3"/>
    <x v="1"/>
    <x v="1"/>
    <n v="139577.13999999998"/>
    <n v="57472.65"/>
  </r>
  <r>
    <x v="3"/>
    <x v="2"/>
    <x v="1"/>
    <n v="0"/>
    <n v="0"/>
  </r>
  <r>
    <x v="3"/>
    <x v="3"/>
    <x v="1"/>
    <n v="15824.05"/>
    <n v="10706.529999999999"/>
  </r>
  <r>
    <x v="3"/>
    <x v="4"/>
    <x v="1"/>
    <n v="45362.740000000005"/>
    <n v="31436.54"/>
  </r>
  <r>
    <x v="0"/>
    <x v="0"/>
    <x v="2"/>
    <n v="227112.88"/>
    <n v="347518.30000000005"/>
  </r>
  <r>
    <x v="0"/>
    <x v="1"/>
    <x v="2"/>
    <n v="0"/>
    <n v="0"/>
  </r>
  <r>
    <x v="0"/>
    <x v="2"/>
    <x v="2"/>
    <n v="0"/>
    <n v="0"/>
  </r>
  <r>
    <x v="0"/>
    <x v="3"/>
    <x v="2"/>
    <n v="21980.67"/>
    <n v="23443.52"/>
  </r>
  <r>
    <x v="0"/>
    <x v="4"/>
    <x v="2"/>
    <n v="41514.47"/>
    <n v="61267.100000000006"/>
  </r>
  <r>
    <x v="1"/>
    <x v="0"/>
    <x v="2"/>
    <n v="189583.2"/>
    <n v="180151.31"/>
  </r>
  <r>
    <x v="1"/>
    <x v="1"/>
    <x v="2"/>
    <n v="38581.259999999995"/>
    <n v="56907.990000000005"/>
  </r>
  <r>
    <x v="1"/>
    <x v="2"/>
    <x v="2"/>
    <n v="0"/>
    <n v="0"/>
  </r>
  <r>
    <x v="1"/>
    <x v="3"/>
    <x v="2"/>
    <n v="18182.41"/>
    <n v="25665.340000000004"/>
  </r>
  <r>
    <x v="1"/>
    <x v="4"/>
    <x v="2"/>
    <n v="68621.45"/>
    <n v="69948.580000000016"/>
  </r>
  <r>
    <x v="2"/>
    <x v="0"/>
    <x v="2"/>
    <n v="30455.609999999997"/>
    <n v="32266.54"/>
  </r>
  <r>
    <x v="2"/>
    <x v="1"/>
    <x v="2"/>
    <n v="6142"/>
    <n v="5624.74"/>
  </r>
  <r>
    <x v="2"/>
    <x v="2"/>
    <x v="2"/>
    <n v="0"/>
    <n v="0"/>
  </r>
  <r>
    <x v="2"/>
    <x v="3"/>
    <x v="2"/>
    <n v="4637.66"/>
    <n v="4396.8600000000006"/>
  </r>
  <r>
    <x v="2"/>
    <x v="4"/>
    <x v="2"/>
    <n v="11081.75"/>
    <n v="11473.48"/>
  </r>
  <r>
    <x v="3"/>
    <x v="0"/>
    <x v="2"/>
    <n v="186584.12"/>
    <n v="144103.18"/>
  </r>
  <r>
    <x v="3"/>
    <x v="1"/>
    <x v="2"/>
    <n v="144103.18"/>
    <n v="144103.18"/>
  </r>
  <r>
    <x v="3"/>
    <x v="2"/>
    <x v="2"/>
    <n v="0"/>
    <n v="0"/>
  </r>
  <r>
    <x v="3"/>
    <x v="3"/>
    <x v="2"/>
    <n v="14874.279999999999"/>
    <n v="16195.57"/>
  </r>
  <r>
    <x v="3"/>
    <x v="4"/>
    <x v="2"/>
    <n v="62597.729999999996"/>
    <n v="43634.45"/>
  </r>
  <r>
    <x v="0"/>
    <x v="0"/>
    <x v="3"/>
    <n v="130200"/>
    <n v="382518.44999999995"/>
  </r>
  <r>
    <x v="0"/>
    <x v="1"/>
    <x v="3"/>
    <n v="355927.87"/>
    <n v="307615.39"/>
  </r>
  <r>
    <x v="0"/>
    <x v="2"/>
    <x v="3"/>
    <n v="0"/>
    <n v="0"/>
  </r>
  <r>
    <x v="0"/>
    <x v="3"/>
    <x v="3"/>
    <n v="58018.55"/>
    <n v="39033.740000000005"/>
  </r>
  <r>
    <x v="0"/>
    <x v="4"/>
    <x v="3"/>
    <n v="94057.81"/>
    <n v="158400.500872"/>
  </r>
  <r>
    <x v="1"/>
    <x v="0"/>
    <x v="3"/>
    <n v="206404.15"/>
    <n v="163981.42000000001"/>
  </r>
  <r>
    <x v="1"/>
    <x v="1"/>
    <x v="3"/>
    <n v="130921.16999999998"/>
    <n v="137327.13"/>
  </r>
  <r>
    <x v="1"/>
    <x v="2"/>
    <x v="3"/>
    <n v="0"/>
    <n v="0"/>
  </r>
  <r>
    <x v="1"/>
    <x v="3"/>
    <x v="3"/>
    <n v="34420.06"/>
    <n v="24693.03"/>
  </r>
  <r>
    <x v="1"/>
    <x v="4"/>
    <x v="3"/>
    <n v="102142.13"/>
    <n v="90276.408263999998"/>
  </r>
  <r>
    <x v="2"/>
    <x v="0"/>
    <x v="3"/>
    <n v="33197.61"/>
    <n v="37165.620000000003"/>
  </r>
  <r>
    <x v="2"/>
    <x v="1"/>
    <x v="3"/>
    <n v="42732.18"/>
    <n v="19190.620000000003"/>
  </r>
  <r>
    <x v="2"/>
    <x v="2"/>
    <x v="3"/>
    <n v="0"/>
    <n v="0"/>
  </r>
  <r>
    <x v="2"/>
    <x v="3"/>
    <x v="3"/>
    <n v="9352.5300000000007"/>
    <n v="6820.6299999999992"/>
  </r>
  <r>
    <x v="2"/>
    <x v="4"/>
    <x v="3"/>
    <n v="22991.55"/>
    <n v="17064.7"/>
  </r>
  <r>
    <x v="3"/>
    <x v="0"/>
    <x v="3"/>
    <n v="152998.77000000002"/>
    <n v="134672.26"/>
  </r>
  <r>
    <x v="3"/>
    <x v="1"/>
    <x v="3"/>
    <n v="227508.36000000002"/>
    <n v="238984.82"/>
  </r>
  <r>
    <x v="3"/>
    <x v="2"/>
    <x v="3"/>
    <n v="0"/>
    <n v="0"/>
  </r>
  <r>
    <x v="3"/>
    <x v="3"/>
    <x v="3"/>
    <n v="44311.53"/>
    <n v="13308.119999999999"/>
  </r>
  <r>
    <x v="3"/>
    <x v="4"/>
    <x v="3"/>
    <n v="121302.78"/>
    <n v="104203.643136"/>
  </r>
  <r>
    <x v="0"/>
    <x v="0"/>
    <x v="4"/>
    <n v="465369.18"/>
    <n v="383634.33999999997"/>
  </r>
  <r>
    <x v="0"/>
    <x v="1"/>
    <x v="4"/>
    <n v="0"/>
    <n v="0"/>
  </r>
  <r>
    <x v="0"/>
    <x v="2"/>
    <x v="4"/>
    <n v="79572.87"/>
    <n v="0"/>
  </r>
  <r>
    <x v="0"/>
    <x v="3"/>
    <x v="4"/>
    <n v="20093.43"/>
    <n v="34325.67"/>
  </r>
  <r>
    <x v="0"/>
    <x v="4"/>
    <x v="4"/>
    <n v="71573.78"/>
    <n v="66042.37"/>
  </r>
  <r>
    <x v="1"/>
    <x v="0"/>
    <x v="4"/>
    <n v="209737.82"/>
    <n v="182472.74"/>
  </r>
  <r>
    <x v="1"/>
    <x v="1"/>
    <x v="4"/>
    <n v="57472.65"/>
    <n v="53600.340000000011"/>
  </r>
  <r>
    <x v="1"/>
    <x v="2"/>
    <x v="4"/>
    <n v="0"/>
    <n v="0"/>
  </r>
  <r>
    <x v="1"/>
    <x v="3"/>
    <x v="4"/>
    <n v="27519.09"/>
    <n v="6820.6299999999992"/>
  </r>
  <r>
    <x v="1"/>
    <x v="4"/>
    <x v="4"/>
    <n v="79572.87"/>
    <n v="67967.62000000001"/>
  </r>
  <r>
    <x v="2"/>
    <x v="0"/>
    <x v="4"/>
    <n v="21269.949999999997"/>
    <n v="38751.99"/>
  </r>
  <r>
    <x v="2"/>
    <x v="1"/>
    <x v="4"/>
    <n v="0"/>
    <n v="15267.58"/>
  </r>
  <r>
    <x v="2"/>
    <x v="2"/>
    <x v="4"/>
    <n v="12040"/>
    <n v="0"/>
  </r>
  <r>
    <x v="2"/>
    <x v="3"/>
    <x v="4"/>
    <n v="6820.6299999999992"/>
    <n v="5569.3799999999992"/>
  </r>
  <r>
    <x v="2"/>
    <x v="4"/>
    <x v="4"/>
    <n v="9703.39"/>
    <n v="16357.12"/>
  </r>
  <r>
    <x v="3"/>
    <x v="0"/>
    <x v="4"/>
    <n v="107850.08"/>
    <n v="132285.81"/>
  </r>
  <r>
    <x v="3"/>
    <x v="1"/>
    <x v="4"/>
    <n v="144103.18"/>
    <n v="184029.77"/>
  </r>
  <r>
    <x v="3"/>
    <x v="2"/>
    <x v="4"/>
    <n v="0"/>
    <n v="0"/>
  </r>
  <r>
    <x v="3"/>
    <x v="3"/>
    <x v="4"/>
    <n v="13876.71"/>
    <n v="6820.6299999999992"/>
  </r>
  <r>
    <x v="3"/>
    <x v="4"/>
    <x v="4"/>
    <n v="30917.01"/>
    <n v="30647.84"/>
  </r>
  <r>
    <x v="0"/>
    <x v="0"/>
    <x v="5"/>
    <n v="383634.33999999997"/>
    <n v="465369.18"/>
  </r>
  <r>
    <x v="0"/>
    <x v="1"/>
    <x v="5"/>
    <n v="0"/>
    <n v="0"/>
  </r>
  <r>
    <x v="0"/>
    <x v="2"/>
    <x v="5"/>
    <n v="0"/>
    <n v="24593.21"/>
  </r>
  <r>
    <x v="0"/>
    <x v="3"/>
    <x v="5"/>
    <n v="34325.67"/>
    <n v="23443.52"/>
  </r>
  <r>
    <x v="0"/>
    <x v="4"/>
    <x v="5"/>
    <n v="66042.37"/>
    <n v="105411.88"/>
  </r>
  <r>
    <x v="1"/>
    <x v="0"/>
    <x v="5"/>
    <n v="182472.74"/>
    <n v="141886.39999999999"/>
  </r>
  <r>
    <x v="1"/>
    <x v="1"/>
    <x v="5"/>
    <n v="53600.340000000011"/>
    <n v="41602.67"/>
  </r>
  <r>
    <x v="1"/>
    <x v="2"/>
    <x v="5"/>
    <n v="0"/>
    <n v="0"/>
  </r>
  <r>
    <x v="1"/>
    <x v="3"/>
    <x v="5"/>
    <n v="24938.510000000002"/>
    <n v="19903.98"/>
  </r>
  <r>
    <x v="1"/>
    <x v="4"/>
    <x v="5"/>
    <n v="67967.62000000001"/>
    <n v="55560.479999999996"/>
  </r>
  <r>
    <x v="2"/>
    <x v="0"/>
    <x v="5"/>
    <n v="38751.99"/>
    <n v="23904.25"/>
  </r>
  <r>
    <x v="2"/>
    <x v="1"/>
    <x v="5"/>
    <n v="15267.58"/>
    <n v="0"/>
  </r>
  <r>
    <x v="2"/>
    <x v="2"/>
    <x v="5"/>
    <n v="0"/>
    <n v="0"/>
  </r>
  <r>
    <x v="2"/>
    <x v="3"/>
    <x v="5"/>
    <n v="5569.3799999999992"/>
    <n v="2410.64"/>
  </r>
  <r>
    <x v="2"/>
    <x v="4"/>
    <x v="5"/>
    <n v="16357.12"/>
    <n v="7238.21"/>
  </r>
  <r>
    <x v="3"/>
    <x v="0"/>
    <x v="5"/>
    <n v="132285.81"/>
    <n v="121747.66"/>
  </r>
  <r>
    <x v="3"/>
    <x v="1"/>
    <x v="5"/>
    <n v="184029.77"/>
    <n v="137327.13"/>
  </r>
  <r>
    <x v="3"/>
    <x v="2"/>
    <x v="5"/>
    <n v="0"/>
    <n v="0"/>
  </r>
  <r>
    <x v="3"/>
    <x v="3"/>
    <x v="5"/>
    <n v="15638.269999999999"/>
    <n v="13289.63"/>
  </r>
  <r>
    <x v="3"/>
    <x v="4"/>
    <x v="5"/>
    <n v="30647.84"/>
    <n v="45716.24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CA6703-623A-334B-A122-C27E2FBCAA87}" name="cost items" cacheId="3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32:C38" firstHeaderRow="0" firstDataRow="1" firstDataCol="1"/>
  <pivotFields count="5">
    <pivotField showAll="0">
      <items count="5">
        <item x="1"/>
        <item x="2"/>
        <item x="3"/>
        <item x="0"/>
        <item t="default"/>
      </items>
    </pivotField>
    <pivotField axis="axisRow" showAll="0">
      <items count="6">
        <item x="2"/>
        <item x="1"/>
        <item x="4"/>
        <item x="0"/>
        <item x="3"/>
        <item t="default"/>
      </items>
    </pivotField>
    <pivotField showAll="0">
      <items count="7">
        <item x="0"/>
        <item x="1"/>
        <item x="2"/>
        <item x="3"/>
        <item x="4"/>
        <item x="5"/>
        <item t="default"/>
      </items>
    </pivotField>
    <pivotField dataField="1" numFmtId="164" showAll="0"/>
    <pivotField dataField="1" numFmtId="164" showAll="0"/>
  </pivotFields>
  <rowFields count="1">
    <field x="1"/>
  </rowFields>
  <rowItems count="6">
    <i>
      <x/>
    </i>
    <i>
      <x v="1"/>
    </i>
    <i>
      <x v="2"/>
    </i>
    <i>
      <x v="3"/>
    </i>
    <i>
      <x v="4"/>
    </i>
    <i t="grand">
      <x/>
    </i>
  </rowItems>
  <colFields count="1">
    <field x="-2"/>
  </colFields>
  <colItems count="2">
    <i>
      <x/>
    </i>
    <i i="1">
      <x v="1"/>
    </i>
  </colItems>
  <dataFields count="2">
    <dataField name="Plan " fld="3" baseField="0" baseItem="0"/>
    <dataField name="Fact " fld="4" baseField="0" baseItem="0"/>
  </dataFields>
  <formats count="3">
    <format dxfId="165">
      <pivotArea dataOnly="0" labelOnly="1" outline="0" fieldPosition="0">
        <references count="1">
          <reference field="4294967294" count="2">
            <x v="0"/>
            <x v="1"/>
          </reference>
        </references>
      </pivotArea>
    </format>
    <format dxfId="164">
      <pivotArea dataOnly="0" labelOnly="1" outline="0" fieldPosition="0">
        <references count="1">
          <reference field="4294967294" count="2">
            <x v="0"/>
            <x v="1"/>
          </reference>
        </references>
      </pivotArea>
    </format>
    <format dxfId="163">
      <pivotArea outline="0" collapsedLevelsAreSubtotals="1" fieldPosition="0"/>
    </format>
  </format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D5B38-5607-ED48-8881-760B49696794}" name="Departements" cacheId="3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17:C22" firstHeaderRow="0" firstDataRow="1" firstDataCol="1"/>
  <pivotFields count="5">
    <pivotField axis="axisRow" showAll="0">
      <items count="5">
        <item x="1"/>
        <item x="2"/>
        <item x="3"/>
        <item x="0"/>
        <item t="default"/>
      </items>
    </pivotField>
    <pivotField showAll="0">
      <items count="6">
        <item x="2"/>
        <item x="1"/>
        <item x="4"/>
        <item x="0"/>
        <item x="3"/>
        <item t="default"/>
      </items>
    </pivotField>
    <pivotField showAll="0">
      <items count="7">
        <item x="0"/>
        <item x="1"/>
        <item x="2"/>
        <item x="3"/>
        <item x="4"/>
        <item x="5"/>
        <item t="default"/>
      </items>
    </pivotField>
    <pivotField dataField="1" numFmtId="164" showAll="0"/>
    <pivotField dataField="1" numFmtId="164" showAll="0"/>
  </pivotFields>
  <rowFields count="1">
    <field x="0"/>
  </rowFields>
  <rowItems count="5">
    <i>
      <x/>
    </i>
    <i>
      <x v="1"/>
    </i>
    <i>
      <x v="2"/>
    </i>
    <i>
      <x v="3"/>
    </i>
    <i t="grand">
      <x/>
    </i>
  </rowItems>
  <colFields count="1">
    <field x="-2"/>
  </colFields>
  <colItems count="2">
    <i>
      <x/>
    </i>
    <i i="1">
      <x v="1"/>
    </i>
  </colItems>
  <dataFields count="2">
    <dataField name="Plan " fld="3" baseField="0" baseItem="0"/>
    <dataField name="Fact " fld="4" baseField="0" baseItem="0"/>
  </dataFields>
  <formats count="2">
    <format dxfId="167">
      <pivotArea dataOnly="0" labelOnly="1" outline="0" fieldPosition="0">
        <references count="1">
          <reference field="4294967294" count="2">
            <x v="0"/>
            <x v="1"/>
          </reference>
        </references>
      </pivotArea>
    </format>
    <format dxfId="166">
      <pivotArea outline="0" collapsedLevelsAreSubtotals="1" fieldPosition="0"/>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0E006B-A593-3F46-B1A2-A847D576AFA2}" name="months" cacheId="3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1:C8" firstHeaderRow="0" firstDataRow="1" firstDataCol="1"/>
  <pivotFields count="5">
    <pivotField showAll="0">
      <items count="5">
        <item x="1"/>
        <item x="2"/>
        <item x="3"/>
        <item x="0"/>
        <item t="default"/>
      </items>
    </pivotField>
    <pivotField showAll="0">
      <items count="6">
        <item x="2"/>
        <item x="1"/>
        <item x="4"/>
        <item x="0"/>
        <item x="3"/>
        <item t="default"/>
      </items>
    </pivotField>
    <pivotField axis="axisRow" showAll="0">
      <items count="7">
        <item x="0"/>
        <item x="1"/>
        <item x="2"/>
        <item x="3"/>
        <item x="4"/>
        <item x="5"/>
        <item t="default"/>
      </items>
    </pivotField>
    <pivotField dataField="1" numFmtId="164" showAll="0"/>
    <pivotField dataField="1" numFmtId="164" showAll="0"/>
  </pivotFields>
  <rowFields count="1">
    <field x="2"/>
  </rowFields>
  <rowItems count="7">
    <i>
      <x/>
    </i>
    <i>
      <x v="1"/>
    </i>
    <i>
      <x v="2"/>
    </i>
    <i>
      <x v="3"/>
    </i>
    <i>
      <x v="4"/>
    </i>
    <i>
      <x v="5"/>
    </i>
    <i t="grand">
      <x/>
    </i>
  </rowItems>
  <colFields count="1">
    <field x="-2"/>
  </colFields>
  <colItems count="2">
    <i>
      <x/>
    </i>
    <i i="1">
      <x v="1"/>
    </i>
  </colItems>
  <dataFields count="2">
    <dataField name="Plan " fld="3" baseField="0" baseItem="0"/>
    <dataField name="Fact " fld="4" baseField="0" baseItem="0"/>
  </dataFields>
  <formats count="3">
    <format dxfId="170">
      <pivotArea dataOnly="0" outline="0" fieldPosition="0">
        <references count="1">
          <reference field="4294967294" count="2">
            <x v="0"/>
            <x v="1"/>
          </reference>
        </references>
      </pivotArea>
    </format>
    <format dxfId="169">
      <pivotArea outline="0" collapsedLevelsAreSubtotals="1" fieldPosition="0"/>
    </format>
    <format dxfId="168">
      <pivotArea dataOnly="0" labelOnly="1" outline="0" fieldPosition="0">
        <references count="1">
          <reference field="4294967294" count="2">
            <x v="0"/>
            <x v="1"/>
          </reference>
        </references>
      </pivotArea>
    </format>
  </formats>
  <chartFormats count="2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2" count="1" selected="0">
            <x v="0"/>
          </reference>
        </references>
      </pivotArea>
    </chartFormat>
    <chartFormat chart="2" format="7">
      <pivotArea type="data" outline="0" fieldPosition="0">
        <references count="2">
          <reference field="4294967294" count="1" selected="0">
            <x v="1"/>
          </reference>
          <reference field="2" count="1" selected="0">
            <x v="1"/>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1"/>
          </reference>
          <reference field="2" count="1" selected="0">
            <x v="2"/>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1"/>
          </reference>
          <reference field="2" count="1" selected="0">
            <x v="3"/>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1"/>
          </reference>
          <reference field="2" count="1" selected="0">
            <x v="5"/>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2" format="16">
      <pivotArea type="data" outline="0" fieldPosition="0">
        <references count="2">
          <reference field="4294967294" count="1" selected="0">
            <x v="1"/>
          </reference>
          <reference field="2" count="1" selected="0">
            <x v="4"/>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4" format="10">
      <pivotArea type="data" outline="0" fieldPosition="0">
        <references count="2">
          <reference field="4294967294" count="1" selected="0">
            <x v="1"/>
          </reference>
          <reference field="2"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1"/>
          </reference>
          <reference field="2" count="1" selected="0">
            <x v="1"/>
          </reference>
        </references>
      </pivotArea>
    </chartFormat>
    <chartFormat chart="4" format="13">
      <pivotArea type="data" outline="0" fieldPosition="0">
        <references count="2">
          <reference field="4294967294" count="1" selected="0">
            <x v="0"/>
          </reference>
          <reference field="2" count="1" selected="0">
            <x v="1"/>
          </reference>
        </references>
      </pivotArea>
    </chartFormat>
    <chartFormat chart="4" format="14">
      <pivotArea type="data" outline="0" fieldPosition="0">
        <references count="2">
          <reference field="4294967294" count="1" selected="0">
            <x v="1"/>
          </reference>
          <reference field="2" count="1" selected="0">
            <x v="2"/>
          </reference>
        </references>
      </pivotArea>
    </chartFormat>
    <chartFormat chart="4" format="15">
      <pivotArea type="data" outline="0" fieldPosition="0">
        <references count="2">
          <reference field="4294967294" count="1" selected="0">
            <x v="0"/>
          </reference>
          <reference field="2" count="1" selected="0">
            <x v="2"/>
          </reference>
        </references>
      </pivotArea>
    </chartFormat>
    <chartFormat chart="4" format="16">
      <pivotArea type="data" outline="0" fieldPosition="0">
        <references count="2">
          <reference field="4294967294" count="1" selected="0">
            <x v="1"/>
          </reference>
          <reference field="2" count="1" selected="0">
            <x v="3"/>
          </reference>
        </references>
      </pivotArea>
    </chartFormat>
    <chartFormat chart="4" format="17">
      <pivotArea type="data" outline="0" fieldPosition="0">
        <references count="2">
          <reference field="4294967294" count="1" selected="0">
            <x v="0"/>
          </reference>
          <reference field="2" count="1" selected="0">
            <x v="3"/>
          </reference>
        </references>
      </pivotArea>
    </chartFormat>
    <chartFormat chart="4" format="18">
      <pivotArea type="data" outline="0" fieldPosition="0">
        <references count="2">
          <reference field="4294967294" count="1" selected="0">
            <x v="1"/>
          </reference>
          <reference field="2" count="1" selected="0">
            <x v="4"/>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1"/>
          </reference>
          <reference field="2" count="1" selected="0">
            <x v="5"/>
          </reference>
        </references>
      </pivotArea>
    </chartFormat>
    <chartFormat chart="4" format="2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CC0AA1-7477-AB46-85E7-F4A0DF20AD11}" name="total" cacheId="3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A43:B44" firstHeaderRow="0" firstDataRow="1" firstDataCol="0"/>
  <pivotFields count="5">
    <pivotField showAll="0">
      <items count="5">
        <item x="1"/>
        <item x="2"/>
        <item x="3"/>
        <item x="0"/>
        <item t="default"/>
      </items>
    </pivotField>
    <pivotField showAll="0">
      <items count="6">
        <item x="2"/>
        <item x="1"/>
        <item x="4"/>
        <item x="0"/>
        <item x="3"/>
        <item t="default"/>
      </items>
    </pivotField>
    <pivotField showAll="0">
      <items count="7">
        <item x="0"/>
        <item x="1"/>
        <item x="2"/>
        <item x="3"/>
        <item x="4"/>
        <item x="5"/>
        <item t="default"/>
      </items>
    </pivotField>
    <pivotField dataField="1" numFmtId="164" showAll="0"/>
    <pivotField dataField="1" numFmtId="164" showAll="0"/>
  </pivotFields>
  <rowItems count="1">
    <i/>
  </rowItems>
  <colFields count="1">
    <field x="-2"/>
  </colFields>
  <colItems count="2">
    <i>
      <x/>
    </i>
    <i i="1">
      <x v="1"/>
    </i>
  </colItems>
  <dataFields count="2">
    <dataField name="Plan " fld="3" baseField="0" baseItem="0"/>
    <dataField name="Fact " fld="4" baseField="0" baseItem="0"/>
  </dataFields>
  <formats count="1">
    <format dxfId="17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614558-6B1B-754E-B82D-BFBC957CA485}" sourceName="Department">
  <pivotTables>
    <pivotTable tabId="13" name="months"/>
    <pivotTable tabId="13" name="cost items"/>
    <pivotTable tabId="13" name="total"/>
  </pivotTables>
  <data>
    <tabular pivotCacheId="504650175">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item" xr10:uid="{8D46F764-E13B-434E-8CCE-A127F7618595}" sourceName="Cost item">
  <pivotTables>
    <pivotTable tabId="13" name="months"/>
    <pivotTable tabId="13" name="Departements"/>
    <pivotTable tabId="13" name="total"/>
  </pivotTables>
  <data>
    <tabular pivotCacheId="504650175">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636B1B-5E0F-B54A-A73F-A2A42944E007}" sourceName="Month">
  <pivotTables>
    <pivotTable tabId="13" name="Departements"/>
    <pivotTable tabId="13" name="cost items"/>
    <pivotTable tabId="13" name="total"/>
  </pivotTables>
  <data>
    <tabular pivotCacheId="504650175">
      <items count="6">
        <i x="0" s="1"/>
        <i x="1"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D0E0A7A0-FC1B-0943-A9B0-D6617935B382}" cache="Slicer_Department" caption="Department" style="SlicerStyleDark2 3" rowHeight="230716"/>
  <slicer name="Cost item 1" xr10:uid="{C97A401D-1381-BB43-9B14-FC0861013C8C}" cache="Slicer_Cost_item" caption="Cost item" style="SlicerStyleDark2 3" rowHeight="230716"/>
  <slicer name="Month 1" xr10:uid="{C98C0990-9F33-A74D-AF01-5B0C4A7448A1}" cache="Slicer_Month" caption="Month" style="SlicerStyleDark2 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800F253-648B-B244-BD6E-94CBB948E1C5}" cache="Slicer_Department" caption="Department" rowHeight="230716"/>
  <slicer name="Cost item" xr10:uid="{60B07337-E0C8-8F43-BA31-859D2A6DC398}" cache="Slicer_Cost_item" caption="Cost item" rowHeight="230716"/>
  <slicer name="Month" xr10:uid="{36C934E7-4202-124C-BFD8-FEFFCB3EDB44}" cache="Slicer_Month" caption="Month"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B327A5-B063-254B-8708-5F5E7C7C328F}" name="Table2" displayName="Table2" ref="A4:E124" totalsRowShown="0" headerRowBorderDxfId="162" tableBorderDxfId="161" totalsRowBorderDxfId="160">
  <autoFilter ref="A4:E124" xr:uid="{B5B327A5-B063-254B-8708-5F5E7C7C328F}"/>
  <tableColumns count="5">
    <tableColumn id="1" xr3:uid="{6E49818A-2DEA-F94A-AB76-2AE7A7ED0898}" name="Department" dataDxfId="159"/>
    <tableColumn id="2" xr3:uid="{78B3AC13-BA0B-8A4B-B9F6-38BB7EFAB393}" name="Cost item" dataDxfId="158"/>
    <tableColumn id="3" xr3:uid="{84BD9D30-411D-4B4B-8ECE-4241B91FE643}" name="Month" dataDxfId="157"/>
    <tableColumn id="4" xr3:uid="{FEC61535-FE39-0944-BCA3-851081F194B5}" name="Plan" dataDxfId="156"/>
    <tableColumn id="5" xr3:uid="{35C8E946-3EAC-A24B-B7B3-44C0E913E555}" name="Fact" dataDxfId="155"/>
  </tableColumns>
  <tableStyleInfo name="TableStyleLight8" showFirstColumn="0" showLastColumn="0" showRowStripes="1" showColumnStripes="0"/>
</table>
</file>

<file path=xl/theme/theme1.xml><?xml version="1.0" encoding="utf-8"?>
<a:theme xmlns:a="http://schemas.openxmlformats.org/drawingml/2006/main" name="Тема ИБА">
  <a:themeElements>
    <a:clrScheme name="ИБА">
      <a:dk1>
        <a:srgbClr val="1F1A1A"/>
      </a:dk1>
      <a:lt1>
        <a:srgbClr val="FFFCEB"/>
      </a:lt1>
      <a:dk2>
        <a:srgbClr val="1F1A1A"/>
      </a:dk2>
      <a:lt2>
        <a:srgbClr val="FFFCEB"/>
      </a:lt2>
      <a:accent1>
        <a:srgbClr val="F8C845"/>
      </a:accent1>
      <a:accent2>
        <a:srgbClr val="CB5033"/>
      </a:accent2>
      <a:accent3>
        <a:srgbClr val="2C4A94"/>
      </a:accent3>
      <a:accent4>
        <a:srgbClr val="008864"/>
      </a:accent4>
      <a:accent5>
        <a:srgbClr val="FFFFFF"/>
      </a:accent5>
      <a:accent6>
        <a:srgbClr val="FFFFFF"/>
      </a:accent6>
      <a:hlink>
        <a:srgbClr val="3B62C5"/>
      </a:hlink>
      <a:folHlink>
        <a:srgbClr val="008864"/>
      </a:folHlink>
    </a:clrScheme>
    <a:fontScheme name="ИБА">
      <a:majorFont>
        <a:latin typeface="Montserrat SemiBold"/>
        <a:ea typeface=""/>
        <a:cs typeface=""/>
      </a:majorFont>
      <a:minorFont>
        <a:latin typeface="Montserrat"/>
        <a:ea typeface=""/>
        <a:cs typeface=""/>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Тема ИБА" id="{15E461D0-5CE0-43A4-80BC-19901B7B69C6}" vid="{DA07A822-A442-44DC-85CB-9BFD7061EF74}"/>
    </a:ext>
  </a:extLst>
</a:theme>
</file>

<file path=xl/theme/themeOverride1.xml><?xml version="1.0" encoding="utf-8"?>
<a:themeOverride xmlns:a="http://schemas.openxmlformats.org/drawingml/2006/main">
  <a:clrScheme name="ИБА">
    <a:dk1>
      <a:srgbClr val="1F1A1A"/>
    </a:dk1>
    <a:lt1>
      <a:srgbClr val="FFFCEB"/>
    </a:lt1>
    <a:dk2>
      <a:srgbClr val="1F1A1A"/>
    </a:dk2>
    <a:lt2>
      <a:srgbClr val="FFFCEB"/>
    </a:lt2>
    <a:accent1>
      <a:srgbClr val="F8C845"/>
    </a:accent1>
    <a:accent2>
      <a:srgbClr val="CB5033"/>
    </a:accent2>
    <a:accent3>
      <a:srgbClr val="2C4A94"/>
    </a:accent3>
    <a:accent4>
      <a:srgbClr val="008864"/>
    </a:accent4>
    <a:accent5>
      <a:srgbClr val="FFFFFF"/>
    </a:accent5>
    <a:accent6>
      <a:srgbClr val="FFFFFF"/>
    </a:accent6>
    <a:hlink>
      <a:srgbClr val="3B62C5"/>
    </a:hlink>
    <a:folHlink>
      <a:srgbClr val="008864"/>
    </a:folHlink>
  </a:clrScheme>
  <a:fontScheme name="ИБА">
    <a:majorFont>
      <a:latin typeface="Montserrat SemiBold"/>
      <a:ea typeface=""/>
      <a:cs typeface=""/>
    </a:majorFont>
    <a:minorFont>
      <a:latin typeface="Montserrat"/>
      <a:ea typeface=""/>
      <a:cs typeface=""/>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9FA3C-F5A9-114A-BCF4-844FE7EF80FD}">
  <dimension ref="A1:C45"/>
  <sheetViews>
    <sheetView workbookViewId="0">
      <selection activeCell="G2" sqref="G2"/>
    </sheetView>
  </sheetViews>
  <sheetFormatPr baseColWidth="10" defaultRowHeight="14" x14ac:dyDescent="0.2"/>
  <cols>
    <col min="1" max="1" width="15.85546875" customWidth="1"/>
    <col min="2" max="2" width="13.7109375" bestFit="1" customWidth="1"/>
    <col min="3" max="3" width="13.85546875" bestFit="1" customWidth="1"/>
    <col min="4" max="4" width="13.5703125" bestFit="1" customWidth="1"/>
  </cols>
  <sheetData>
    <row r="1" spans="1:3" x14ac:dyDescent="0.2">
      <c r="A1" s="8" t="s">
        <v>22</v>
      </c>
      <c r="B1" s="28" t="s">
        <v>26</v>
      </c>
      <c r="C1" s="28" t="s">
        <v>27</v>
      </c>
    </row>
    <row r="2" spans="1:3" x14ac:dyDescent="0.2">
      <c r="A2" s="9" t="s">
        <v>12</v>
      </c>
      <c r="B2" s="28">
        <v>1427671.4900000002</v>
      </c>
      <c r="C2" s="28">
        <v>1797654.8900000004</v>
      </c>
    </row>
    <row r="3" spans="1:3" x14ac:dyDescent="0.2">
      <c r="A3" s="9" t="s">
        <v>13</v>
      </c>
      <c r="B3" s="28">
        <v>950972.82000000007</v>
      </c>
      <c r="C3" s="28">
        <v>867564.66999999993</v>
      </c>
    </row>
    <row r="4" spans="1:3" x14ac:dyDescent="0.2">
      <c r="A4" s="9" t="s">
        <v>14</v>
      </c>
      <c r="B4" s="28">
        <v>1066052.67</v>
      </c>
      <c r="C4" s="28">
        <v>1166700.1399999999</v>
      </c>
    </row>
    <row r="5" spans="1:3" x14ac:dyDescent="0.2">
      <c r="A5" s="9" t="s">
        <v>15</v>
      </c>
      <c r="B5" s="28">
        <v>1766487.0500000005</v>
      </c>
      <c r="C5" s="28">
        <v>1875256.4822720003</v>
      </c>
    </row>
    <row r="6" spans="1:3" x14ac:dyDescent="0.2">
      <c r="A6" s="9" t="s">
        <v>16</v>
      </c>
      <c r="B6" s="28">
        <v>1357492.64</v>
      </c>
      <c r="C6" s="28">
        <v>1224593.8299999998</v>
      </c>
    </row>
    <row r="7" spans="1:3" x14ac:dyDescent="0.2">
      <c r="A7" s="9" t="s">
        <v>17</v>
      </c>
      <c r="B7" s="28">
        <v>1251529.3499999999</v>
      </c>
      <c r="C7" s="28">
        <v>1229405.0799999998</v>
      </c>
    </row>
    <row r="8" spans="1:3" x14ac:dyDescent="0.2">
      <c r="A8" s="9" t="s">
        <v>23</v>
      </c>
      <c r="B8" s="28">
        <v>7820206.0200000005</v>
      </c>
      <c r="C8" s="28">
        <v>8161175.0922720004</v>
      </c>
    </row>
    <row r="17" spans="1:3" x14ac:dyDescent="0.2">
      <c r="A17" s="8" t="s">
        <v>22</v>
      </c>
      <c r="B17" s="27" t="s">
        <v>26</v>
      </c>
      <c r="C17" s="27" t="s">
        <v>27</v>
      </c>
    </row>
    <row r="18" spans="1:3" x14ac:dyDescent="0.2">
      <c r="A18" s="9" t="s">
        <v>8</v>
      </c>
      <c r="B18" s="28">
        <v>2174738.06</v>
      </c>
      <c r="C18" s="28">
        <v>1997246.3682639997</v>
      </c>
    </row>
    <row r="19" spans="1:3" x14ac:dyDescent="0.2">
      <c r="A19" s="9" t="s">
        <v>5</v>
      </c>
      <c r="B19" s="28">
        <v>340880.55</v>
      </c>
      <c r="C19" s="28">
        <v>333321.78000000009</v>
      </c>
    </row>
    <row r="20" spans="1:3" x14ac:dyDescent="0.2">
      <c r="A20" s="9" t="s">
        <v>6</v>
      </c>
      <c r="B20" s="28">
        <v>2299629.9</v>
      </c>
      <c r="C20" s="28">
        <v>2007591.0231359999</v>
      </c>
    </row>
    <row r="21" spans="1:3" x14ac:dyDescent="0.2">
      <c r="A21" s="9" t="s">
        <v>7</v>
      </c>
      <c r="B21" s="28">
        <v>3004957.51</v>
      </c>
      <c r="C21" s="28">
        <v>3823015.9208720005</v>
      </c>
    </row>
    <row r="22" spans="1:3" x14ac:dyDescent="0.2">
      <c r="A22" s="9" t="s">
        <v>23</v>
      </c>
      <c r="B22" s="28">
        <v>7820206.0199999996</v>
      </c>
      <c r="C22" s="28">
        <v>8161175.0922720004</v>
      </c>
    </row>
    <row r="32" spans="1:3" x14ac:dyDescent="0.2">
      <c r="A32" s="8" t="s">
        <v>22</v>
      </c>
      <c r="B32" s="28" t="s">
        <v>26</v>
      </c>
      <c r="C32" s="28" t="s">
        <v>27</v>
      </c>
    </row>
    <row r="33" spans="1:3" x14ac:dyDescent="0.2">
      <c r="A33" s="9" t="s">
        <v>9</v>
      </c>
      <c r="B33" s="28">
        <v>123447.35</v>
      </c>
      <c r="C33" s="28">
        <v>142269.72999999998</v>
      </c>
    </row>
    <row r="34" spans="1:3" x14ac:dyDescent="0.2">
      <c r="A34" s="9" t="s">
        <v>2</v>
      </c>
      <c r="B34" s="28">
        <v>1681995.26</v>
      </c>
      <c r="C34" s="28">
        <v>2076738.7000000002</v>
      </c>
    </row>
    <row r="35" spans="1:3" x14ac:dyDescent="0.2">
      <c r="A35" s="9" t="s">
        <v>4</v>
      </c>
      <c r="B35" s="28">
        <v>1343341.2500000002</v>
      </c>
      <c r="C35" s="28">
        <v>1516563.0522720001</v>
      </c>
    </row>
    <row r="36" spans="1:3" x14ac:dyDescent="0.2">
      <c r="A36" s="9" t="s">
        <v>1</v>
      </c>
      <c r="B36" s="28">
        <v>4186764.0800000005</v>
      </c>
      <c r="C36" s="28">
        <v>3955189.2400000007</v>
      </c>
    </row>
    <row r="37" spans="1:3" x14ac:dyDescent="0.2">
      <c r="A37" s="9" t="s">
        <v>3</v>
      </c>
      <c r="B37" s="28">
        <v>484658.08000000007</v>
      </c>
      <c r="C37" s="28">
        <v>470414.37000000005</v>
      </c>
    </row>
    <row r="38" spans="1:3" x14ac:dyDescent="0.2">
      <c r="A38" s="9" t="s">
        <v>23</v>
      </c>
      <c r="B38" s="28">
        <v>7820206.0200000014</v>
      </c>
      <c r="C38" s="28">
        <v>8161175.0922720013</v>
      </c>
    </row>
    <row r="43" spans="1:3" x14ac:dyDescent="0.2">
      <c r="A43" t="s">
        <v>26</v>
      </c>
      <c r="B43" t="s">
        <v>27</v>
      </c>
    </row>
    <row r="44" spans="1:3" x14ac:dyDescent="0.2">
      <c r="A44" s="26">
        <v>7820206.0200000005</v>
      </c>
      <c r="B44" s="26">
        <v>8161175.0922720013</v>
      </c>
    </row>
    <row r="45" spans="1:3" x14ac:dyDescent="0.2">
      <c r="A45" s="26">
        <f>A44/1000</f>
        <v>7820.2060200000005</v>
      </c>
      <c r="B45" s="26">
        <f>B44/1000</f>
        <v>8161.1750922720012</v>
      </c>
      <c r="C45" s="29">
        <f>B45/A45</f>
        <v>1.0436010344740254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BE35C-1D6E-154B-80D6-875ADD2DACFF}">
  <dimension ref="C2:Q38"/>
  <sheetViews>
    <sheetView showGridLines="0" zoomScaleNormal="100" workbookViewId="0">
      <selection activeCell="L42" sqref="L42"/>
    </sheetView>
  </sheetViews>
  <sheetFormatPr baseColWidth="10" defaultRowHeight="14" x14ac:dyDescent="0.2"/>
  <cols>
    <col min="1" max="1" width="10.7109375" style="31"/>
    <col min="2" max="2" width="11.42578125" style="31" customWidth="1"/>
    <col min="3" max="3" width="24.140625" style="31" bestFit="1" customWidth="1"/>
    <col min="4" max="4" width="10.7109375" style="31"/>
    <col min="5" max="5" width="14.7109375" style="31" customWidth="1"/>
    <col min="6" max="7" width="10.7109375" style="31"/>
    <col min="8" max="8" width="10.7109375" style="31" customWidth="1"/>
    <col min="9" max="9" width="0.140625" style="31" customWidth="1"/>
    <col min="10" max="10" width="7.140625" style="31" customWidth="1"/>
    <col min="11" max="11" width="8.42578125" style="31" customWidth="1"/>
    <col min="12" max="16384" width="10.7109375" style="31"/>
  </cols>
  <sheetData>
    <row r="2" spans="3:17" ht="26" x14ac:dyDescent="0.3">
      <c r="C2" s="30" t="s">
        <v>25</v>
      </c>
    </row>
    <row r="4" spans="3:17" x14ac:dyDescent="0.2">
      <c r="D4" s="32" t="s">
        <v>31</v>
      </c>
      <c r="K4" s="32" t="s">
        <v>32</v>
      </c>
      <c r="P4" s="32" t="s">
        <v>24</v>
      </c>
    </row>
    <row r="5" spans="3:17" ht="26" x14ac:dyDescent="0.3">
      <c r="D5" s="33">
        <f>Brouillon!A44/1000</f>
        <v>7820.2060200000005</v>
      </c>
      <c r="K5" s="33">
        <f>Brouillon!B44/1000</f>
        <v>8161.1750922720012</v>
      </c>
      <c r="P5" s="34">
        <f>K5/D5</f>
        <v>1.0436010344740254</v>
      </c>
    </row>
    <row r="8" spans="3:17" ht="18" x14ac:dyDescent="0.2">
      <c r="C8" s="36" t="s">
        <v>28</v>
      </c>
      <c r="D8" s="36"/>
      <c r="E8" s="36"/>
      <c r="F8" s="36"/>
      <c r="G8" s="36"/>
      <c r="H8" s="36"/>
      <c r="I8" s="36"/>
      <c r="J8" s="36"/>
      <c r="K8" s="36"/>
      <c r="L8" s="36"/>
      <c r="M8" s="36"/>
      <c r="N8" s="36"/>
      <c r="O8" s="36"/>
      <c r="P8" s="36"/>
      <c r="Q8" s="36"/>
    </row>
    <row r="21" spans="3:17" ht="19" thickBot="1" x14ac:dyDescent="0.25">
      <c r="C21" s="37" t="s">
        <v>29</v>
      </c>
      <c r="D21" s="37"/>
      <c r="E21" s="37"/>
      <c r="F21" s="37"/>
      <c r="G21" s="37"/>
      <c r="H21" s="37"/>
      <c r="I21" s="35"/>
      <c r="K21" s="36" t="s">
        <v>30</v>
      </c>
      <c r="L21" s="36"/>
      <c r="M21" s="38"/>
      <c r="N21" s="36"/>
      <c r="O21" s="36"/>
      <c r="P21" s="36"/>
      <c r="Q21" s="36"/>
    </row>
    <row r="22" spans="3:17" ht="15" thickTop="1" x14ac:dyDescent="0.2"/>
    <row r="38" spans="3:3" x14ac:dyDescent="0.2">
      <c r="C38" s="31" t="s">
        <v>33</v>
      </c>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7930B-F9F1-2348-B982-891A9DB53470}">
  <dimension ref="C1:R38"/>
  <sheetViews>
    <sheetView showGridLines="0" tabSelected="1" zoomScaleNormal="100" workbookViewId="0">
      <selection activeCell="K43" sqref="K43"/>
    </sheetView>
  </sheetViews>
  <sheetFormatPr baseColWidth="10" defaultRowHeight="14" x14ac:dyDescent="0.2"/>
  <cols>
    <col min="1" max="1" width="10.7109375" style="44"/>
    <col min="2" max="2" width="11.42578125" style="44" customWidth="1"/>
    <col min="3" max="3" width="24.140625" style="44" bestFit="1" customWidth="1"/>
    <col min="4" max="4" width="10.7109375" style="44"/>
    <col min="5" max="5" width="14.7109375" style="44" customWidth="1"/>
    <col min="6" max="8" width="10.7109375" style="44"/>
    <col min="9" max="9" width="0.140625" style="44" customWidth="1"/>
    <col min="10" max="10" width="7.140625" style="44" customWidth="1"/>
    <col min="11" max="11" width="8.42578125" style="44" customWidth="1"/>
    <col min="12" max="16384" width="10.7109375" style="44"/>
  </cols>
  <sheetData>
    <row r="1" spans="3:18" ht="26" x14ac:dyDescent="0.3">
      <c r="J1" s="53" t="s">
        <v>25</v>
      </c>
    </row>
    <row r="4" spans="3:18" x14ac:dyDescent="0.2">
      <c r="D4" s="45" t="s">
        <v>31</v>
      </c>
      <c r="K4" s="45" t="s">
        <v>32</v>
      </c>
      <c r="P4" s="45" t="s">
        <v>24</v>
      </c>
    </row>
    <row r="5" spans="3:18" ht="26" x14ac:dyDescent="0.3">
      <c r="D5" s="46">
        <f>Brouillon!A44/1000</f>
        <v>7820.2060200000005</v>
      </c>
      <c r="K5" s="46">
        <f>Brouillon!B44/1000</f>
        <v>8161.1750922720012</v>
      </c>
      <c r="P5" s="47">
        <f>K5/D5</f>
        <v>1.0436010344740254</v>
      </c>
    </row>
    <row r="8" spans="3:18" ht="18" x14ac:dyDescent="0.2">
      <c r="C8" s="54" t="s">
        <v>28</v>
      </c>
      <c r="D8" s="55"/>
      <c r="E8" s="55"/>
      <c r="F8" s="55"/>
      <c r="G8" s="55"/>
      <c r="H8" s="55"/>
      <c r="I8" s="55"/>
      <c r="J8" s="55"/>
      <c r="K8" s="55"/>
      <c r="L8" s="55"/>
      <c r="M8" s="55"/>
      <c r="N8" s="55"/>
      <c r="O8" s="55"/>
      <c r="P8" s="55"/>
      <c r="Q8" s="55"/>
      <c r="R8" s="52"/>
    </row>
    <row r="21" spans="3:18" ht="19" thickBot="1" x14ac:dyDescent="0.25">
      <c r="D21" s="49"/>
      <c r="E21" s="49"/>
      <c r="F21" s="49"/>
      <c r="G21" s="49"/>
      <c r="H21" s="49"/>
      <c r="I21" s="49"/>
      <c r="L21" s="48"/>
      <c r="M21" s="50"/>
      <c r="N21" s="48"/>
      <c r="O21" s="48"/>
      <c r="P21" s="48"/>
      <c r="Q21" s="48"/>
    </row>
    <row r="22" spans="3:18" ht="15" thickTop="1" x14ac:dyDescent="0.2"/>
    <row r="23" spans="3:18" ht="18" x14ac:dyDescent="0.2">
      <c r="C23" s="51" t="s">
        <v>29</v>
      </c>
      <c r="D23" s="52"/>
      <c r="E23" s="52"/>
      <c r="F23" s="52"/>
      <c r="G23" s="52"/>
      <c r="H23" s="52"/>
      <c r="K23" s="54" t="s">
        <v>30</v>
      </c>
      <c r="L23" s="52"/>
      <c r="M23" s="52"/>
      <c r="N23" s="52"/>
      <c r="O23" s="52"/>
      <c r="P23" s="52"/>
      <c r="Q23" s="52"/>
      <c r="R23" s="52"/>
    </row>
    <row r="38" spans="3:3" x14ac:dyDescent="0.2">
      <c r="C38" s="44" t="s">
        <v>33</v>
      </c>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D99F6-092A-4859-A79D-03714EF88D89}">
  <dimension ref="A1:Q124"/>
  <sheetViews>
    <sheetView topLeftCell="A6" zoomScale="87" zoomScaleNormal="63" workbookViewId="0">
      <selection activeCell="C26" sqref="A5:E124"/>
    </sheetView>
  </sheetViews>
  <sheetFormatPr baseColWidth="10" defaultColWidth="8.85546875" defaultRowHeight="14" x14ac:dyDescent="0.2"/>
  <cols>
    <col min="1" max="1" width="20.5703125" customWidth="1"/>
    <col min="2" max="2" width="36.42578125" customWidth="1"/>
    <col min="3" max="3" width="12" customWidth="1"/>
    <col min="4" max="4" width="12.28515625" customWidth="1"/>
    <col min="5" max="6" width="12.85546875" customWidth="1"/>
    <col min="7" max="7" width="10.42578125" customWidth="1"/>
    <col min="8" max="8" width="12.140625" customWidth="1"/>
    <col min="9" max="9" width="11.85546875" customWidth="1"/>
    <col min="10" max="10" width="12.140625" customWidth="1"/>
    <col min="11" max="11" width="11.42578125" customWidth="1"/>
    <col min="12" max="12" width="12.28515625" customWidth="1"/>
    <col min="13" max="13" width="11.85546875" customWidth="1"/>
    <col min="14" max="14" width="11.7109375" customWidth="1"/>
    <col min="15" max="16" width="12.28515625" customWidth="1"/>
    <col min="17" max="17" width="11.85546875" customWidth="1"/>
  </cols>
  <sheetData>
    <row r="1" spans="1:17" x14ac:dyDescent="0.2">
      <c r="B1" s="39" t="s">
        <v>19</v>
      </c>
      <c r="C1" s="39"/>
      <c r="D1" s="40"/>
      <c r="E1" s="40"/>
      <c r="F1" s="40"/>
      <c r="G1" s="40"/>
      <c r="H1" s="40"/>
      <c r="I1" s="40"/>
      <c r="J1" s="40"/>
      <c r="K1" s="40"/>
      <c r="L1" s="40"/>
      <c r="M1" s="40"/>
      <c r="N1" s="40"/>
      <c r="O1" s="40"/>
      <c r="P1" s="40"/>
      <c r="Q1" s="40"/>
    </row>
    <row r="2" spans="1:17" x14ac:dyDescent="0.2">
      <c r="B2" s="41"/>
      <c r="C2" s="41"/>
      <c r="D2" s="41"/>
      <c r="E2" s="41"/>
      <c r="F2" s="41"/>
      <c r="G2" s="41"/>
      <c r="H2" s="41"/>
      <c r="I2" s="41"/>
      <c r="J2" s="41"/>
      <c r="K2" s="41"/>
      <c r="L2" s="41"/>
      <c r="M2" s="41"/>
      <c r="N2" s="41"/>
      <c r="O2" s="41"/>
      <c r="P2" s="41"/>
      <c r="Q2" s="41"/>
    </row>
    <row r="3" spans="1:17" x14ac:dyDescent="0.2">
      <c r="C3" s="7"/>
      <c r="D3" s="42"/>
      <c r="E3" s="42"/>
      <c r="F3" s="4"/>
      <c r="G3" s="4"/>
      <c r="H3" s="42" t="s">
        <v>14</v>
      </c>
      <c r="I3" s="42"/>
      <c r="J3" s="42" t="s">
        <v>15</v>
      </c>
      <c r="K3" s="42"/>
      <c r="L3" s="42" t="s">
        <v>16</v>
      </c>
      <c r="M3" s="42"/>
      <c r="N3" s="42" t="s">
        <v>17</v>
      </c>
      <c r="O3" s="42"/>
      <c r="P3" s="43" t="s">
        <v>18</v>
      </c>
      <c r="Q3" s="43"/>
    </row>
    <row r="4" spans="1:17" ht="15" x14ac:dyDescent="0.2">
      <c r="A4" s="16" t="s">
        <v>0</v>
      </c>
      <c r="B4" s="17" t="s">
        <v>20</v>
      </c>
      <c r="C4" s="18" t="s">
        <v>21</v>
      </c>
      <c r="D4" s="19" t="s">
        <v>10</v>
      </c>
      <c r="E4" s="20" t="s">
        <v>11</v>
      </c>
      <c r="F4" s="4"/>
      <c r="G4" s="4" t="s">
        <v>11</v>
      </c>
      <c r="H4" s="4" t="s">
        <v>10</v>
      </c>
      <c r="I4" s="4" t="s">
        <v>11</v>
      </c>
      <c r="J4" s="4" t="s">
        <v>10</v>
      </c>
      <c r="K4" s="4" t="s">
        <v>11</v>
      </c>
      <c r="L4" s="4" t="s">
        <v>10</v>
      </c>
      <c r="M4" s="4" t="s">
        <v>11</v>
      </c>
      <c r="N4" s="4" t="s">
        <v>10</v>
      </c>
      <c r="O4" s="4" t="s">
        <v>11</v>
      </c>
      <c r="P4" s="4" t="s">
        <v>10</v>
      </c>
      <c r="Q4" s="4" t="s">
        <v>11</v>
      </c>
    </row>
    <row r="5" spans="1:17" ht="15" x14ac:dyDescent="0.2">
      <c r="A5" s="14" t="s">
        <v>7</v>
      </c>
      <c r="B5" s="5" t="s">
        <v>1</v>
      </c>
      <c r="C5" s="10" t="s">
        <v>12</v>
      </c>
      <c r="D5" s="2">
        <v>493546.75</v>
      </c>
      <c r="E5" s="15">
        <v>307170.43000000005</v>
      </c>
      <c r="F5" s="13"/>
      <c r="P5" s="3">
        <f t="shared" ref="P5:P24" si="0">SUM(D5,D25,D45,D65,D85,D105)</f>
        <v>1931561.8599999999</v>
      </c>
      <c r="Q5" s="3">
        <f t="shared" ref="Q5:Q24" si="1">SUM(E5,E25,E45,E65,E85,E105)</f>
        <v>2101898.1300000004</v>
      </c>
    </row>
    <row r="6" spans="1:17" ht="15" x14ac:dyDescent="0.2">
      <c r="A6" s="14" t="s">
        <v>7</v>
      </c>
      <c r="B6" s="5" t="s">
        <v>2</v>
      </c>
      <c r="C6" s="10" t="s">
        <v>12</v>
      </c>
      <c r="D6" s="2">
        <v>0</v>
      </c>
      <c r="E6" s="15">
        <v>445935.72</v>
      </c>
      <c r="F6" s="13"/>
      <c r="P6" s="3">
        <f t="shared" si="0"/>
        <v>355927.87</v>
      </c>
      <c r="Q6" s="3">
        <f t="shared" si="1"/>
        <v>753551.11</v>
      </c>
    </row>
    <row r="7" spans="1:17" ht="15" x14ac:dyDescent="0.2">
      <c r="A7" s="14" t="s">
        <v>7</v>
      </c>
      <c r="B7" s="6" t="s">
        <v>9</v>
      </c>
      <c r="C7" s="10" t="s">
        <v>12</v>
      </c>
      <c r="D7" s="2">
        <v>10049.44</v>
      </c>
      <c r="E7" s="15">
        <v>22454.67</v>
      </c>
      <c r="F7" s="13"/>
      <c r="P7" s="3">
        <f t="shared" si="0"/>
        <v>89622.31</v>
      </c>
      <c r="Q7" s="3">
        <f t="shared" si="1"/>
        <v>79708.56</v>
      </c>
    </row>
    <row r="8" spans="1:17" ht="15" x14ac:dyDescent="0.2">
      <c r="A8" s="14" t="s">
        <v>7</v>
      </c>
      <c r="B8" s="5" t="s">
        <v>3</v>
      </c>
      <c r="C8" s="10" t="s">
        <v>12</v>
      </c>
      <c r="D8" s="2">
        <v>27703.760000000002</v>
      </c>
      <c r="E8" s="15">
        <v>74603.7</v>
      </c>
      <c r="F8" s="13"/>
      <c r="P8" s="3">
        <f t="shared" si="0"/>
        <v>189381.08999999997</v>
      </c>
      <c r="Q8" s="3">
        <f t="shared" si="1"/>
        <v>221738.16</v>
      </c>
    </row>
    <row r="9" spans="1:17" ht="15" x14ac:dyDescent="0.2">
      <c r="A9" s="14" t="s">
        <v>7</v>
      </c>
      <c r="B9" s="5" t="s">
        <v>4</v>
      </c>
      <c r="C9" s="10" t="s">
        <v>12</v>
      </c>
      <c r="D9" s="2">
        <v>96679.790000000008</v>
      </c>
      <c r="E9" s="15">
        <v>209429.14</v>
      </c>
      <c r="F9" s="13"/>
      <c r="P9" s="3">
        <f t="shared" si="0"/>
        <v>438464.38</v>
      </c>
      <c r="Q9" s="3">
        <f t="shared" si="1"/>
        <v>666119.96087199997</v>
      </c>
    </row>
    <row r="10" spans="1:17" ht="15" x14ac:dyDescent="0.2">
      <c r="A10" s="14" t="s">
        <v>8</v>
      </c>
      <c r="B10" s="5" t="s">
        <v>1</v>
      </c>
      <c r="C10" s="10" t="s">
        <v>12</v>
      </c>
      <c r="D10" s="2">
        <v>225441.62</v>
      </c>
      <c r="E10" s="15">
        <v>145370.6</v>
      </c>
      <c r="F10" s="13"/>
      <c r="P10" s="3">
        <f t="shared" si="0"/>
        <v>1179683.79</v>
      </c>
      <c r="Q10" s="3">
        <f t="shared" si="1"/>
        <v>953355.52</v>
      </c>
    </row>
    <row r="11" spans="1:17" ht="15" x14ac:dyDescent="0.2">
      <c r="A11" s="14" t="s">
        <v>8</v>
      </c>
      <c r="B11" s="5" t="s">
        <v>2</v>
      </c>
      <c r="C11" s="10" t="s">
        <v>12</v>
      </c>
      <c r="D11" s="2">
        <v>55949.16</v>
      </c>
      <c r="E11" s="15">
        <v>133432.49</v>
      </c>
      <c r="F11" s="13"/>
      <c r="P11" s="3">
        <f t="shared" si="0"/>
        <v>377880.74000000005</v>
      </c>
      <c r="Q11" s="3">
        <f t="shared" si="1"/>
        <v>467586.76</v>
      </c>
    </row>
    <row r="12" spans="1:17" ht="15" x14ac:dyDescent="0.2">
      <c r="A12" s="14" t="s">
        <v>8</v>
      </c>
      <c r="B12" s="5" t="s">
        <v>9</v>
      </c>
      <c r="C12" s="10" t="s">
        <v>12</v>
      </c>
      <c r="D12" s="2">
        <v>0</v>
      </c>
      <c r="E12" s="15">
        <v>17197.53</v>
      </c>
      <c r="F12" s="13"/>
      <c r="P12" s="3">
        <f t="shared" si="0"/>
        <v>0</v>
      </c>
      <c r="Q12" s="3">
        <f t="shared" si="1"/>
        <v>17197.53</v>
      </c>
    </row>
    <row r="13" spans="1:17" ht="15" x14ac:dyDescent="0.2">
      <c r="A13" s="14" t="s">
        <v>8</v>
      </c>
      <c r="B13" s="5" t="s">
        <v>3</v>
      </c>
      <c r="C13" s="10" t="s">
        <v>12</v>
      </c>
      <c r="D13" s="2">
        <v>24804.71</v>
      </c>
      <c r="E13" s="15">
        <v>31245.070000000003</v>
      </c>
      <c r="F13" s="13"/>
      <c r="P13" s="3">
        <f t="shared" si="0"/>
        <v>150685.32</v>
      </c>
      <c r="Q13" s="3">
        <f t="shared" si="1"/>
        <v>129937.24</v>
      </c>
    </row>
    <row r="14" spans="1:17" ht="15" x14ac:dyDescent="0.2">
      <c r="A14" s="14" t="s">
        <v>8</v>
      </c>
      <c r="B14" s="5" t="s">
        <v>4</v>
      </c>
      <c r="C14" s="10" t="s">
        <v>12</v>
      </c>
      <c r="D14" s="2">
        <v>85134.41</v>
      </c>
      <c r="E14" s="15">
        <v>89416.66</v>
      </c>
      <c r="F14" s="13"/>
      <c r="P14" s="3">
        <f t="shared" si="0"/>
        <v>466488.21</v>
      </c>
      <c r="Q14" s="3">
        <f t="shared" si="1"/>
        <v>429169.318264</v>
      </c>
    </row>
    <row r="15" spans="1:17" ht="15" x14ac:dyDescent="0.2">
      <c r="A15" s="14" t="s">
        <v>5</v>
      </c>
      <c r="B15" s="5" t="s">
        <v>1</v>
      </c>
      <c r="C15" s="10" t="s">
        <v>12</v>
      </c>
      <c r="D15" s="2">
        <v>11917.23</v>
      </c>
      <c r="E15" s="15">
        <v>18000.009999999998</v>
      </c>
      <c r="F15" s="13"/>
      <c r="P15" s="3">
        <f t="shared" si="0"/>
        <v>136492.38999999998</v>
      </c>
      <c r="Q15" s="3">
        <f t="shared" si="1"/>
        <v>154907.43</v>
      </c>
    </row>
    <row r="16" spans="1:17" ht="15" x14ac:dyDescent="0.2">
      <c r="A16" s="14" t="s">
        <v>5</v>
      </c>
      <c r="B16" s="5" t="s">
        <v>2</v>
      </c>
      <c r="C16" s="10" t="s">
        <v>12</v>
      </c>
      <c r="D16" s="2">
        <v>6142</v>
      </c>
      <c r="E16" s="15">
        <v>0</v>
      </c>
      <c r="F16" s="13"/>
      <c r="P16" s="3">
        <f t="shared" si="0"/>
        <v>70283.759999999995</v>
      </c>
      <c r="Q16" s="3">
        <f t="shared" si="1"/>
        <v>40082.94</v>
      </c>
    </row>
    <row r="17" spans="1:17" ht="15" x14ac:dyDescent="0.2">
      <c r="A17" s="14" t="s">
        <v>5</v>
      </c>
      <c r="B17" s="6" t="s">
        <v>9</v>
      </c>
      <c r="C17" s="10" t="s">
        <v>12</v>
      </c>
      <c r="D17" s="2">
        <v>14906</v>
      </c>
      <c r="E17" s="15">
        <v>1639.68</v>
      </c>
      <c r="F17" s="13"/>
      <c r="P17" s="3">
        <f t="shared" si="0"/>
        <v>33825.040000000001</v>
      </c>
      <c r="Q17" s="3">
        <f t="shared" si="1"/>
        <v>45363.64</v>
      </c>
    </row>
    <row r="18" spans="1:17" ht="15" x14ac:dyDescent="0.2">
      <c r="A18" s="14" t="s">
        <v>5</v>
      </c>
      <c r="B18" s="5" t="s">
        <v>3</v>
      </c>
      <c r="C18" s="10" t="s">
        <v>12</v>
      </c>
      <c r="D18" s="2">
        <v>2242.5700000000002</v>
      </c>
      <c r="E18" s="15">
        <v>2347.1999999999998</v>
      </c>
      <c r="F18" s="13"/>
      <c r="P18" s="3">
        <f t="shared" si="0"/>
        <v>28740.129999999997</v>
      </c>
      <c r="Q18" s="3">
        <f t="shared" si="1"/>
        <v>21603.729999999996</v>
      </c>
    </row>
    <row r="19" spans="1:17" ht="15" x14ac:dyDescent="0.2">
      <c r="A19" s="14" t="s">
        <v>5</v>
      </c>
      <c r="B19" s="5" t="s">
        <v>4</v>
      </c>
      <c r="C19" s="10" t="s">
        <v>12</v>
      </c>
      <c r="D19" s="2">
        <v>9267.6</v>
      </c>
      <c r="E19" s="15">
        <v>5916.35</v>
      </c>
      <c r="F19" s="13"/>
      <c r="P19" s="3">
        <f t="shared" si="0"/>
        <v>71539.23</v>
      </c>
      <c r="Q19" s="3">
        <f t="shared" si="1"/>
        <v>71364.040000000008</v>
      </c>
    </row>
    <row r="20" spans="1:17" ht="15" x14ac:dyDescent="0.2">
      <c r="A20" s="14" t="s">
        <v>6</v>
      </c>
      <c r="B20" s="5" t="s">
        <v>1</v>
      </c>
      <c r="C20" s="10" t="s">
        <v>12</v>
      </c>
      <c r="D20" s="2">
        <v>237957.16</v>
      </c>
      <c r="E20" s="15">
        <v>108809.51999999999</v>
      </c>
      <c r="F20" s="13"/>
      <c r="P20" s="3">
        <f t="shared" si="0"/>
        <v>939026.04</v>
      </c>
      <c r="Q20" s="3">
        <f t="shared" si="1"/>
        <v>745028.16</v>
      </c>
    </row>
    <row r="21" spans="1:17" ht="15" x14ac:dyDescent="0.2">
      <c r="A21" s="14" t="s">
        <v>6</v>
      </c>
      <c r="B21" s="5" t="s">
        <v>2</v>
      </c>
      <c r="C21" s="10" t="s">
        <v>12</v>
      </c>
      <c r="D21" s="2">
        <v>38581.259999999995</v>
      </c>
      <c r="E21" s="15">
        <v>53600.340000000011</v>
      </c>
      <c r="F21" s="13"/>
      <c r="P21" s="3">
        <f t="shared" si="0"/>
        <v>877902.8899999999</v>
      </c>
      <c r="Q21" s="3">
        <f t="shared" si="1"/>
        <v>815517.89</v>
      </c>
    </row>
    <row r="22" spans="1:17" ht="15" x14ac:dyDescent="0.2">
      <c r="A22" s="14" t="s">
        <v>6</v>
      </c>
      <c r="B22" s="5" t="s">
        <v>9</v>
      </c>
      <c r="C22" s="10" t="s">
        <v>12</v>
      </c>
      <c r="D22" s="2">
        <v>0</v>
      </c>
      <c r="E22" s="15">
        <v>0</v>
      </c>
      <c r="F22" s="13"/>
      <c r="P22" s="3">
        <f t="shared" si="0"/>
        <v>0</v>
      </c>
      <c r="Q22" s="3">
        <f t="shared" si="1"/>
        <v>0</v>
      </c>
    </row>
    <row r="23" spans="1:17" ht="15" x14ac:dyDescent="0.2">
      <c r="A23" s="14" t="s">
        <v>6</v>
      </c>
      <c r="B23" s="5" t="s">
        <v>3</v>
      </c>
      <c r="C23" s="10" t="s">
        <v>12</v>
      </c>
      <c r="D23" s="2">
        <v>11326.7</v>
      </c>
      <c r="E23" s="15">
        <v>36814.76</v>
      </c>
      <c r="F23" s="13"/>
      <c r="P23" s="3">
        <f t="shared" si="0"/>
        <v>115851.54</v>
      </c>
      <c r="Q23" s="3">
        <f t="shared" si="1"/>
        <v>97135.24</v>
      </c>
    </row>
    <row r="24" spans="1:17" ht="15" x14ac:dyDescent="0.2">
      <c r="A24" s="14" t="s">
        <v>6</v>
      </c>
      <c r="B24" s="5" t="s">
        <v>4</v>
      </c>
      <c r="C24" s="10" t="s">
        <v>12</v>
      </c>
      <c r="D24" s="2">
        <v>76021.33</v>
      </c>
      <c r="E24" s="15">
        <v>94271.02</v>
      </c>
      <c r="F24" s="13"/>
      <c r="P24" s="3">
        <f t="shared" si="0"/>
        <v>366849.43</v>
      </c>
      <c r="Q24" s="3">
        <f t="shared" si="1"/>
        <v>349909.73313600005</v>
      </c>
    </row>
    <row r="25" spans="1:17" ht="15" x14ac:dyDescent="0.2">
      <c r="A25" s="14" t="s">
        <v>7</v>
      </c>
      <c r="B25" s="5" t="s">
        <v>1</v>
      </c>
      <c r="C25" s="11" t="s">
        <v>13</v>
      </c>
      <c r="D25" s="2">
        <v>231698.71</v>
      </c>
      <c r="E25" s="15">
        <v>215687.43000000002</v>
      </c>
      <c r="F25" s="13"/>
      <c r="P25" s="1"/>
      <c r="Q25" s="1"/>
    </row>
    <row r="26" spans="1:17" ht="15" x14ac:dyDescent="0.2">
      <c r="A26" s="14" t="s">
        <v>7</v>
      </c>
      <c r="B26" s="5" t="s">
        <v>2</v>
      </c>
      <c r="C26" s="11" t="s">
        <v>13</v>
      </c>
      <c r="D26" s="2">
        <v>0</v>
      </c>
      <c r="E26" s="15">
        <v>0</v>
      </c>
      <c r="F26" s="13"/>
    </row>
    <row r="27" spans="1:17" ht="15" x14ac:dyDescent="0.2">
      <c r="A27" s="14" t="s">
        <v>7</v>
      </c>
      <c r="B27" s="6" t="s">
        <v>9</v>
      </c>
      <c r="C27" s="11" t="s">
        <v>13</v>
      </c>
      <c r="D27" s="2">
        <v>0</v>
      </c>
      <c r="E27" s="15">
        <v>32660.68</v>
      </c>
      <c r="F27" s="13"/>
    </row>
    <row r="28" spans="1:17" ht="15" x14ac:dyDescent="0.2">
      <c r="A28" s="14" t="s">
        <v>7</v>
      </c>
      <c r="B28" s="5" t="s">
        <v>3</v>
      </c>
      <c r="C28" s="11" t="s">
        <v>13</v>
      </c>
      <c r="D28" s="2">
        <v>27259.010000000002</v>
      </c>
      <c r="E28" s="15">
        <v>26888.01</v>
      </c>
      <c r="F28" s="13"/>
    </row>
    <row r="29" spans="1:17" ht="15" x14ac:dyDescent="0.2">
      <c r="A29" s="14" t="s">
        <v>7</v>
      </c>
      <c r="B29" s="5" t="s">
        <v>4</v>
      </c>
      <c r="C29" s="11" t="s">
        <v>13</v>
      </c>
      <c r="D29" s="2">
        <v>68596.160000000003</v>
      </c>
      <c r="E29" s="15">
        <v>65568.97</v>
      </c>
      <c r="F29" s="13"/>
    </row>
    <row r="30" spans="1:17" ht="15" x14ac:dyDescent="0.2">
      <c r="A30" s="14" t="s">
        <v>8</v>
      </c>
      <c r="B30" s="5" t="s">
        <v>1</v>
      </c>
      <c r="C30" s="11" t="s">
        <v>13</v>
      </c>
      <c r="D30" s="2">
        <v>166044.26</v>
      </c>
      <c r="E30" s="15">
        <v>139493.04999999999</v>
      </c>
      <c r="F30" s="13"/>
    </row>
    <row r="31" spans="1:17" ht="15" x14ac:dyDescent="0.2">
      <c r="A31" s="14" t="s">
        <v>8</v>
      </c>
      <c r="B31" s="5" t="s">
        <v>2</v>
      </c>
      <c r="C31" s="11" t="s">
        <v>13</v>
      </c>
      <c r="D31" s="2">
        <v>41356.159999999996</v>
      </c>
      <c r="E31" s="15">
        <v>44716.14</v>
      </c>
      <c r="F31" s="13"/>
    </row>
    <row r="32" spans="1:17" ht="15" x14ac:dyDescent="0.2">
      <c r="A32" s="14" t="s">
        <v>8</v>
      </c>
      <c r="B32" s="5" t="s">
        <v>9</v>
      </c>
      <c r="C32" s="11" t="s">
        <v>13</v>
      </c>
      <c r="D32" s="2">
        <v>0</v>
      </c>
      <c r="E32" s="15">
        <v>0</v>
      </c>
      <c r="F32" s="13"/>
    </row>
    <row r="33" spans="1:6" ht="15" x14ac:dyDescent="0.2">
      <c r="A33" s="14" t="s">
        <v>8</v>
      </c>
      <c r="B33" s="5" t="s">
        <v>3</v>
      </c>
      <c r="C33" s="11" t="s">
        <v>13</v>
      </c>
      <c r="D33" s="2">
        <v>20820.540000000005</v>
      </c>
      <c r="E33" s="15">
        <v>21609.19</v>
      </c>
      <c r="F33" s="13"/>
    </row>
    <row r="34" spans="1:6" ht="15" x14ac:dyDescent="0.2">
      <c r="A34" s="14" t="s">
        <v>8</v>
      </c>
      <c r="B34" s="5" t="s">
        <v>4</v>
      </c>
      <c r="C34" s="11" t="s">
        <v>13</v>
      </c>
      <c r="D34" s="2">
        <v>63049.73000000001</v>
      </c>
      <c r="E34" s="15">
        <v>55999.57</v>
      </c>
      <c r="F34" s="13"/>
    </row>
    <row r="35" spans="1:6" ht="15" x14ac:dyDescent="0.2">
      <c r="A35" s="14" t="s">
        <v>5</v>
      </c>
      <c r="B35" s="5" t="s">
        <v>1</v>
      </c>
      <c r="C35" s="11" t="s">
        <v>13</v>
      </c>
      <c r="D35" s="2">
        <v>900</v>
      </c>
      <c r="E35" s="15">
        <v>4819.0200000000004</v>
      </c>
      <c r="F35" s="13"/>
    </row>
    <row r="36" spans="1:6" ht="15" x14ac:dyDescent="0.2">
      <c r="A36" s="14" t="s">
        <v>5</v>
      </c>
      <c r="B36" s="5" t="s">
        <v>2</v>
      </c>
      <c r="C36" s="11" t="s">
        <v>13</v>
      </c>
      <c r="D36" s="2">
        <v>0</v>
      </c>
      <c r="E36" s="15">
        <v>0</v>
      </c>
      <c r="F36" s="13"/>
    </row>
    <row r="37" spans="1:6" ht="15" x14ac:dyDescent="0.2">
      <c r="A37" s="14" t="s">
        <v>5</v>
      </c>
      <c r="B37" s="6" t="s">
        <v>9</v>
      </c>
      <c r="C37" s="11" t="s">
        <v>13</v>
      </c>
      <c r="D37" s="2">
        <v>6879.04</v>
      </c>
      <c r="E37" s="15">
        <v>43723.96</v>
      </c>
      <c r="F37" s="13"/>
    </row>
    <row r="38" spans="1:6" ht="15" x14ac:dyDescent="0.2">
      <c r="A38" s="14" t="s">
        <v>5</v>
      </c>
      <c r="B38" s="5" t="s">
        <v>3</v>
      </c>
      <c r="C38" s="11" t="s">
        <v>13</v>
      </c>
      <c r="D38" s="2">
        <v>117.36</v>
      </c>
      <c r="E38" s="15">
        <v>59.02</v>
      </c>
      <c r="F38" s="13"/>
    </row>
    <row r="39" spans="1:6" ht="15" x14ac:dyDescent="0.2">
      <c r="A39" s="14" t="s">
        <v>5</v>
      </c>
      <c r="B39" s="5" t="s">
        <v>4</v>
      </c>
      <c r="C39" s="11" t="s">
        <v>13</v>
      </c>
      <c r="D39" s="2">
        <v>2137.8200000000002</v>
      </c>
      <c r="E39" s="15">
        <v>13314.18</v>
      </c>
      <c r="F39" s="13"/>
    </row>
    <row r="40" spans="1:6" ht="15" x14ac:dyDescent="0.2">
      <c r="A40" s="14" t="s">
        <v>6</v>
      </c>
      <c r="B40" s="5" t="s">
        <v>1</v>
      </c>
      <c r="C40" s="11" t="s">
        <v>13</v>
      </c>
      <c r="D40" s="2">
        <v>121350.1</v>
      </c>
      <c r="E40" s="15">
        <v>103409.73</v>
      </c>
      <c r="F40" s="13"/>
    </row>
    <row r="41" spans="1:6" ht="15" x14ac:dyDescent="0.2">
      <c r="A41" s="14" t="s">
        <v>6</v>
      </c>
      <c r="B41" s="5" t="s">
        <v>2</v>
      </c>
      <c r="C41" s="11" t="s">
        <v>13</v>
      </c>
      <c r="D41" s="2">
        <v>139577.13999999998</v>
      </c>
      <c r="E41" s="15">
        <v>57472.65</v>
      </c>
      <c r="F41" s="13"/>
    </row>
    <row r="42" spans="1:6" ht="15" x14ac:dyDescent="0.2">
      <c r="A42" s="14" t="s">
        <v>6</v>
      </c>
      <c r="B42" s="5" t="s">
        <v>9</v>
      </c>
      <c r="C42" s="11" t="s">
        <v>13</v>
      </c>
      <c r="D42" s="2">
        <v>0</v>
      </c>
      <c r="E42" s="15">
        <v>0</v>
      </c>
      <c r="F42" s="13"/>
    </row>
    <row r="43" spans="1:6" ht="15" x14ac:dyDescent="0.2">
      <c r="A43" s="14" t="s">
        <v>6</v>
      </c>
      <c r="B43" s="5" t="s">
        <v>3</v>
      </c>
      <c r="C43" s="11" t="s">
        <v>13</v>
      </c>
      <c r="D43" s="2">
        <v>15824.05</v>
      </c>
      <c r="E43" s="15">
        <v>10706.529999999999</v>
      </c>
      <c r="F43" s="13"/>
    </row>
    <row r="44" spans="1:6" ht="15" x14ac:dyDescent="0.2">
      <c r="A44" s="14" t="s">
        <v>6</v>
      </c>
      <c r="B44" s="5" t="s">
        <v>4</v>
      </c>
      <c r="C44" s="11" t="s">
        <v>13</v>
      </c>
      <c r="D44" s="2">
        <v>45362.740000000005</v>
      </c>
      <c r="E44" s="15">
        <v>31436.54</v>
      </c>
      <c r="F44" s="13"/>
    </row>
    <row r="45" spans="1:6" ht="15" x14ac:dyDescent="0.2">
      <c r="A45" s="14" t="s">
        <v>7</v>
      </c>
      <c r="B45" s="5" t="s">
        <v>1</v>
      </c>
      <c r="C45" s="11" t="s">
        <v>14</v>
      </c>
      <c r="D45" s="2">
        <v>227112.88</v>
      </c>
      <c r="E45" s="15">
        <v>347518.30000000005</v>
      </c>
      <c r="F45" s="13"/>
    </row>
    <row r="46" spans="1:6" ht="15" x14ac:dyDescent="0.2">
      <c r="A46" s="14" t="s">
        <v>7</v>
      </c>
      <c r="B46" s="5" t="s">
        <v>2</v>
      </c>
      <c r="C46" s="11" t="s">
        <v>14</v>
      </c>
      <c r="D46" s="2">
        <v>0</v>
      </c>
      <c r="E46" s="15">
        <v>0</v>
      </c>
      <c r="F46" s="13"/>
    </row>
    <row r="47" spans="1:6" ht="15" x14ac:dyDescent="0.2">
      <c r="A47" s="14" t="s">
        <v>7</v>
      </c>
      <c r="B47" s="6" t="s">
        <v>9</v>
      </c>
      <c r="C47" s="11" t="s">
        <v>14</v>
      </c>
      <c r="D47" s="2">
        <v>0</v>
      </c>
      <c r="E47" s="15">
        <v>0</v>
      </c>
      <c r="F47" s="13"/>
    </row>
    <row r="48" spans="1:6" ht="15" x14ac:dyDescent="0.2">
      <c r="A48" s="14" t="s">
        <v>7</v>
      </c>
      <c r="B48" s="5" t="s">
        <v>3</v>
      </c>
      <c r="C48" s="11" t="s">
        <v>14</v>
      </c>
      <c r="D48" s="2">
        <v>21980.67</v>
      </c>
      <c r="E48" s="15">
        <v>23443.52</v>
      </c>
      <c r="F48" s="13"/>
    </row>
    <row r="49" spans="1:6" ht="15" x14ac:dyDescent="0.2">
      <c r="A49" s="14" t="s">
        <v>7</v>
      </c>
      <c r="B49" s="5" t="s">
        <v>4</v>
      </c>
      <c r="C49" s="11" t="s">
        <v>14</v>
      </c>
      <c r="D49" s="2">
        <v>41514.47</v>
      </c>
      <c r="E49" s="15">
        <v>61267.100000000006</v>
      </c>
      <c r="F49" s="13"/>
    </row>
    <row r="50" spans="1:6" ht="15" x14ac:dyDescent="0.2">
      <c r="A50" s="14" t="s">
        <v>8</v>
      </c>
      <c r="B50" s="5" t="s">
        <v>1</v>
      </c>
      <c r="C50" s="11" t="s">
        <v>14</v>
      </c>
      <c r="D50" s="2">
        <v>189583.2</v>
      </c>
      <c r="E50" s="15">
        <v>180151.31</v>
      </c>
      <c r="F50" s="13"/>
    </row>
    <row r="51" spans="1:6" ht="15" x14ac:dyDescent="0.2">
      <c r="A51" s="14" t="s">
        <v>8</v>
      </c>
      <c r="B51" s="5" t="s">
        <v>2</v>
      </c>
      <c r="C51" s="11" t="s">
        <v>14</v>
      </c>
      <c r="D51" s="2">
        <v>38581.259999999995</v>
      </c>
      <c r="E51" s="15">
        <v>56907.990000000005</v>
      </c>
      <c r="F51" s="13"/>
    </row>
    <row r="52" spans="1:6" ht="15" x14ac:dyDescent="0.2">
      <c r="A52" s="14" t="s">
        <v>8</v>
      </c>
      <c r="B52" s="5" t="s">
        <v>9</v>
      </c>
      <c r="C52" s="11" t="s">
        <v>14</v>
      </c>
      <c r="D52" s="2">
        <v>0</v>
      </c>
      <c r="E52" s="15">
        <v>0</v>
      </c>
      <c r="F52" s="13"/>
    </row>
    <row r="53" spans="1:6" ht="15" x14ac:dyDescent="0.2">
      <c r="A53" s="14" t="s">
        <v>8</v>
      </c>
      <c r="B53" s="5" t="s">
        <v>3</v>
      </c>
      <c r="C53" s="11" t="s">
        <v>14</v>
      </c>
      <c r="D53" s="2">
        <v>18182.41</v>
      </c>
      <c r="E53" s="15">
        <v>25665.340000000004</v>
      </c>
      <c r="F53" s="13"/>
    </row>
    <row r="54" spans="1:6" ht="15" x14ac:dyDescent="0.2">
      <c r="A54" s="14" t="s">
        <v>8</v>
      </c>
      <c r="B54" s="5" t="s">
        <v>4</v>
      </c>
      <c r="C54" s="11" t="s">
        <v>14</v>
      </c>
      <c r="D54" s="2">
        <v>68621.45</v>
      </c>
      <c r="E54" s="15">
        <v>69948.580000000016</v>
      </c>
      <c r="F54" s="13"/>
    </row>
    <row r="55" spans="1:6" ht="15" x14ac:dyDescent="0.2">
      <c r="A55" s="14" t="s">
        <v>5</v>
      </c>
      <c r="B55" s="5" t="s">
        <v>1</v>
      </c>
      <c r="C55" s="11" t="s">
        <v>14</v>
      </c>
      <c r="D55" s="2">
        <v>30455.609999999997</v>
      </c>
      <c r="E55" s="15">
        <v>32266.54</v>
      </c>
      <c r="F55" s="13"/>
    </row>
    <row r="56" spans="1:6" ht="15" x14ac:dyDescent="0.2">
      <c r="A56" s="14" t="s">
        <v>5</v>
      </c>
      <c r="B56" s="5" t="s">
        <v>2</v>
      </c>
      <c r="C56" s="11" t="s">
        <v>14</v>
      </c>
      <c r="D56" s="2">
        <v>6142</v>
      </c>
      <c r="E56" s="15">
        <v>5624.74</v>
      </c>
      <c r="F56" s="13"/>
    </row>
    <row r="57" spans="1:6" ht="15" x14ac:dyDescent="0.2">
      <c r="A57" s="14" t="s">
        <v>5</v>
      </c>
      <c r="B57" s="6" t="s">
        <v>9</v>
      </c>
      <c r="C57" s="11" t="s">
        <v>14</v>
      </c>
      <c r="D57" s="2">
        <v>0</v>
      </c>
      <c r="E57" s="15">
        <v>0</v>
      </c>
      <c r="F57" s="13"/>
    </row>
    <row r="58" spans="1:6" ht="15" x14ac:dyDescent="0.2">
      <c r="A58" s="14" t="s">
        <v>5</v>
      </c>
      <c r="B58" s="5" t="s">
        <v>3</v>
      </c>
      <c r="C58" s="11" t="s">
        <v>14</v>
      </c>
      <c r="D58" s="2">
        <v>4637.66</v>
      </c>
      <c r="E58" s="15">
        <v>4396.8600000000006</v>
      </c>
      <c r="F58" s="13"/>
    </row>
    <row r="59" spans="1:6" ht="15" x14ac:dyDescent="0.2">
      <c r="A59" s="14" t="s">
        <v>5</v>
      </c>
      <c r="B59" s="5" t="s">
        <v>4</v>
      </c>
      <c r="C59" s="11" t="s">
        <v>14</v>
      </c>
      <c r="D59" s="2">
        <v>11081.75</v>
      </c>
      <c r="E59" s="15">
        <v>11473.48</v>
      </c>
      <c r="F59" s="13"/>
    </row>
    <row r="60" spans="1:6" ht="15" x14ac:dyDescent="0.2">
      <c r="A60" s="14" t="s">
        <v>6</v>
      </c>
      <c r="B60" s="5" t="s">
        <v>1</v>
      </c>
      <c r="C60" s="11" t="s">
        <v>14</v>
      </c>
      <c r="D60" s="2">
        <v>186584.12</v>
      </c>
      <c r="E60" s="15">
        <v>144103.18</v>
      </c>
      <c r="F60" s="13"/>
    </row>
    <row r="61" spans="1:6" ht="15" x14ac:dyDescent="0.2">
      <c r="A61" s="14" t="s">
        <v>6</v>
      </c>
      <c r="B61" s="5" t="s">
        <v>2</v>
      </c>
      <c r="C61" s="11" t="s">
        <v>14</v>
      </c>
      <c r="D61" s="2">
        <v>144103.18</v>
      </c>
      <c r="E61" s="15">
        <v>144103.18</v>
      </c>
      <c r="F61" s="13"/>
    </row>
    <row r="62" spans="1:6" ht="15" x14ac:dyDescent="0.2">
      <c r="A62" s="14" t="s">
        <v>6</v>
      </c>
      <c r="B62" s="5" t="s">
        <v>9</v>
      </c>
      <c r="C62" s="11" t="s">
        <v>14</v>
      </c>
      <c r="D62" s="2">
        <v>0</v>
      </c>
      <c r="E62" s="15">
        <v>0</v>
      </c>
      <c r="F62" s="13"/>
    </row>
    <row r="63" spans="1:6" ht="15" x14ac:dyDescent="0.2">
      <c r="A63" s="14" t="s">
        <v>6</v>
      </c>
      <c r="B63" s="5" t="s">
        <v>3</v>
      </c>
      <c r="C63" s="11" t="s">
        <v>14</v>
      </c>
      <c r="D63" s="2">
        <v>14874.279999999999</v>
      </c>
      <c r="E63" s="15">
        <v>16195.57</v>
      </c>
      <c r="F63" s="13"/>
    </row>
    <row r="64" spans="1:6" ht="15" x14ac:dyDescent="0.2">
      <c r="A64" s="14" t="s">
        <v>6</v>
      </c>
      <c r="B64" s="5" t="s">
        <v>4</v>
      </c>
      <c r="C64" s="11" t="s">
        <v>14</v>
      </c>
      <c r="D64" s="2">
        <v>62597.729999999996</v>
      </c>
      <c r="E64" s="15">
        <v>43634.45</v>
      </c>
      <c r="F64" s="13"/>
    </row>
    <row r="65" spans="1:6" ht="15" x14ac:dyDescent="0.2">
      <c r="A65" s="14" t="s">
        <v>7</v>
      </c>
      <c r="B65" s="5" t="s">
        <v>1</v>
      </c>
      <c r="C65" s="11" t="s">
        <v>15</v>
      </c>
      <c r="D65" s="2">
        <v>130200</v>
      </c>
      <c r="E65" s="15">
        <v>382518.44999999995</v>
      </c>
      <c r="F65" s="13"/>
    </row>
    <row r="66" spans="1:6" ht="15" x14ac:dyDescent="0.2">
      <c r="A66" s="14" t="s">
        <v>7</v>
      </c>
      <c r="B66" s="5" t="s">
        <v>2</v>
      </c>
      <c r="C66" s="11" t="s">
        <v>15</v>
      </c>
      <c r="D66" s="2">
        <v>355927.87</v>
      </c>
      <c r="E66" s="15">
        <v>307615.39</v>
      </c>
      <c r="F66" s="13"/>
    </row>
    <row r="67" spans="1:6" ht="15" x14ac:dyDescent="0.2">
      <c r="A67" s="14" t="s">
        <v>7</v>
      </c>
      <c r="B67" s="6" t="s">
        <v>9</v>
      </c>
      <c r="C67" s="11" t="s">
        <v>15</v>
      </c>
      <c r="D67" s="2">
        <v>0</v>
      </c>
      <c r="E67" s="15">
        <v>0</v>
      </c>
      <c r="F67" s="13"/>
    </row>
    <row r="68" spans="1:6" ht="15" x14ac:dyDescent="0.2">
      <c r="A68" s="14" t="s">
        <v>7</v>
      </c>
      <c r="B68" s="5" t="s">
        <v>3</v>
      </c>
      <c r="C68" s="11" t="s">
        <v>15</v>
      </c>
      <c r="D68" s="2">
        <v>58018.55</v>
      </c>
      <c r="E68" s="15">
        <v>39033.740000000005</v>
      </c>
      <c r="F68" s="13"/>
    </row>
    <row r="69" spans="1:6" ht="15" x14ac:dyDescent="0.2">
      <c r="A69" s="14" t="s">
        <v>7</v>
      </c>
      <c r="B69" s="5" t="s">
        <v>4</v>
      </c>
      <c r="C69" s="11" t="s">
        <v>15</v>
      </c>
      <c r="D69" s="2">
        <v>94057.81</v>
      </c>
      <c r="E69" s="15">
        <v>158400.500872</v>
      </c>
      <c r="F69" s="13"/>
    </row>
    <row r="70" spans="1:6" ht="15" x14ac:dyDescent="0.2">
      <c r="A70" s="14" t="s">
        <v>8</v>
      </c>
      <c r="B70" s="5" t="s">
        <v>1</v>
      </c>
      <c r="C70" s="11" t="s">
        <v>15</v>
      </c>
      <c r="D70" s="2">
        <v>206404.15</v>
      </c>
      <c r="E70" s="15">
        <v>163981.42000000001</v>
      </c>
      <c r="F70" s="13"/>
    </row>
    <row r="71" spans="1:6" ht="15" x14ac:dyDescent="0.2">
      <c r="A71" s="14" t="s">
        <v>8</v>
      </c>
      <c r="B71" s="5" t="s">
        <v>2</v>
      </c>
      <c r="C71" s="11" t="s">
        <v>15</v>
      </c>
      <c r="D71" s="2">
        <v>130921.16999999998</v>
      </c>
      <c r="E71" s="15">
        <v>137327.13</v>
      </c>
      <c r="F71" s="13"/>
    </row>
    <row r="72" spans="1:6" ht="15" x14ac:dyDescent="0.2">
      <c r="A72" s="14" t="s">
        <v>8</v>
      </c>
      <c r="B72" s="5" t="s">
        <v>9</v>
      </c>
      <c r="C72" s="11" t="s">
        <v>15</v>
      </c>
      <c r="D72" s="2">
        <v>0</v>
      </c>
      <c r="E72" s="15">
        <v>0</v>
      </c>
      <c r="F72" s="13"/>
    </row>
    <row r="73" spans="1:6" ht="15" x14ac:dyDescent="0.2">
      <c r="A73" s="14" t="s">
        <v>8</v>
      </c>
      <c r="B73" s="5" t="s">
        <v>3</v>
      </c>
      <c r="C73" s="11" t="s">
        <v>15</v>
      </c>
      <c r="D73" s="2">
        <v>34420.06</v>
      </c>
      <c r="E73" s="15">
        <v>24693.03</v>
      </c>
      <c r="F73" s="13"/>
    </row>
    <row r="74" spans="1:6" ht="15" x14ac:dyDescent="0.2">
      <c r="A74" s="14" t="s">
        <v>8</v>
      </c>
      <c r="B74" s="5" t="s">
        <v>4</v>
      </c>
      <c r="C74" s="11" t="s">
        <v>15</v>
      </c>
      <c r="D74" s="2">
        <v>102142.13</v>
      </c>
      <c r="E74" s="15">
        <v>90276.408263999998</v>
      </c>
      <c r="F74" s="13"/>
    </row>
    <row r="75" spans="1:6" ht="15" x14ac:dyDescent="0.2">
      <c r="A75" s="14" t="s">
        <v>5</v>
      </c>
      <c r="B75" s="5" t="s">
        <v>1</v>
      </c>
      <c r="C75" s="11" t="s">
        <v>15</v>
      </c>
      <c r="D75" s="2">
        <v>33197.61</v>
      </c>
      <c r="E75" s="15">
        <v>37165.620000000003</v>
      </c>
      <c r="F75" s="13"/>
    </row>
    <row r="76" spans="1:6" ht="15" x14ac:dyDescent="0.2">
      <c r="A76" s="14" t="s">
        <v>5</v>
      </c>
      <c r="B76" s="5" t="s">
        <v>2</v>
      </c>
      <c r="C76" s="11" t="s">
        <v>15</v>
      </c>
      <c r="D76" s="2">
        <v>42732.18</v>
      </c>
      <c r="E76" s="15">
        <v>19190.620000000003</v>
      </c>
      <c r="F76" s="13"/>
    </row>
    <row r="77" spans="1:6" ht="15" x14ac:dyDescent="0.2">
      <c r="A77" s="14" t="s">
        <v>5</v>
      </c>
      <c r="B77" s="6" t="s">
        <v>9</v>
      </c>
      <c r="C77" s="11" t="s">
        <v>15</v>
      </c>
      <c r="D77" s="2">
        <v>0</v>
      </c>
      <c r="E77" s="15">
        <v>0</v>
      </c>
      <c r="F77" s="13"/>
    </row>
    <row r="78" spans="1:6" ht="15" x14ac:dyDescent="0.2">
      <c r="A78" s="14" t="s">
        <v>5</v>
      </c>
      <c r="B78" s="5" t="s">
        <v>3</v>
      </c>
      <c r="C78" s="11" t="s">
        <v>15</v>
      </c>
      <c r="D78" s="2">
        <v>9352.5300000000007</v>
      </c>
      <c r="E78" s="15">
        <v>6820.6299999999992</v>
      </c>
      <c r="F78" s="13"/>
    </row>
    <row r="79" spans="1:6" ht="15" x14ac:dyDescent="0.2">
      <c r="A79" s="14" t="s">
        <v>5</v>
      </c>
      <c r="B79" s="5" t="s">
        <v>4</v>
      </c>
      <c r="C79" s="11" t="s">
        <v>15</v>
      </c>
      <c r="D79" s="2">
        <v>22991.55</v>
      </c>
      <c r="E79" s="15">
        <v>17064.7</v>
      </c>
      <c r="F79" s="13"/>
    </row>
    <row r="80" spans="1:6" ht="15" x14ac:dyDescent="0.2">
      <c r="A80" s="14" t="s">
        <v>6</v>
      </c>
      <c r="B80" s="5" t="s">
        <v>1</v>
      </c>
      <c r="C80" s="11" t="s">
        <v>15</v>
      </c>
      <c r="D80" s="2">
        <v>152998.77000000002</v>
      </c>
      <c r="E80" s="15">
        <v>134672.26</v>
      </c>
      <c r="F80" s="13"/>
    </row>
    <row r="81" spans="1:6" ht="15" x14ac:dyDescent="0.2">
      <c r="A81" s="14" t="s">
        <v>6</v>
      </c>
      <c r="B81" s="5" t="s">
        <v>2</v>
      </c>
      <c r="C81" s="11" t="s">
        <v>15</v>
      </c>
      <c r="D81" s="2">
        <v>227508.36000000002</v>
      </c>
      <c r="E81" s="15">
        <v>238984.82</v>
      </c>
      <c r="F81" s="13"/>
    </row>
    <row r="82" spans="1:6" ht="15" x14ac:dyDescent="0.2">
      <c r="A82" s="14" t="s">
        <v>6</v>
      </c>
      <c r="B82" s="5" t="s">
        <v>9</v>
      </c>
      <c r="C82" s="11" t="s">
        <v>15</v>
      </c>
      <c r="D82" s="2">
        <v>0</v>
      </c>
      <c r="E82" s="15">
        <v>0</v>
      </c>
      <c r="F82" s="13"/>
    </row>
    <row r="83" spans="1:6" ht="15" x14ac:dyDescent="0.2">
      <c r="A83" s="14" t="s">
        <v>6</v>
      </c>
      <c r="B83" s="5" t="s">
        <v>3</v>
      </c>
      <c r="C83" s="11" t="s">
        <v>15</v>
      </c>
      <c r="D83" s="2">
        <v>44311.53</v>
      </c>
      <c r="E83" s="15">
        <v>13308.119999999999</v>
      </c>
      <c r="F83" s="13"/>
    </row>
    <row r="84" spans="1:6" ht="15" x14ac:dyDescent="0.2">
      <c r="A84" s="14" t="s">
        <v>6</v>
      </c>
      <c r="B84" s="5" t="s">
        <v>4</v>
      </c>
      <c r="C84" s="11" t="s">
        <v>15</v>
      </c>
      <c r="D84" s="2">
        <v>121302.78</v>
      </c>
      <c r="E84" s="15">
        <v>104203.643136</v>
      </c>
      <c r="F84" s="13"/>
    </row>
    <row r="85" spans="1:6" ht="15" x14ac:dyDescent="0.2">
      <c r="A85" s="14" t="s">
        <v>7</v>
      </c>
      <c r="B85" s="5" t="s">
        <v>1</v>
      </c>
      <c r="C85" s="12" t="s">
        <v>16</v>
      </c>
      <c r="D85" s="2">
        <v>465369.18</v>
      </c>
      <c r="E85" s="15">
        <v>383634.33999999997</v>
      </c>
      <c r="F85" s="13"/>
    </row>
    <row r="86" spans="1:6" ht="15" x14ac:dyDescent="0.2">
      <c r="A86" s="14" t="s">
        <v>7</v>
      </c>
      <c r="B86" s="5" t="s">
        <v>2</v>
      </c>
      <c r="C86" s="12" t="s">
        <v>16</v>
      </c>
      <c r="D86" s="2">
        <v>0</v>
      </c>
      <c r="E86" s="15">
        <v>0</v>
      </c>
      <c r="F86" s="13"/>
    </row>
    <row r="87" spans="1:6" ht="15" x14ac:dyDescent="0.2">
      <c r="A87" s="14" t="s">
        <v>7</v>
      </c>
      <c r="B87" s="6" t="s">
        <v>9</v>
      </c>
      <c r="C87" s="12" t="s">
        <v>16</v>
      </c>
      <c r="D87" s="2">
        <v>79572.87</v>
      </c>
      <c r="E87" s="15">
        <v>0</v>
      </c>
      <c r="F87" s="13"/>
    </row>
    <row r="88" spans="1:6" ht="15" x14ac:dyDescent="0.2">
      <c r="A88" s="14" t="s">
        <v>7</v>
      </c>
      <c r="B88" s="5" t="s">
        <v>3</v>
      </c>
      <c r="C88" s="12" t="s">
        <v>16</v>
      </c>
      <c r="D88" s="2">
        <v>20093.43</v>
      </c>
      <c r="E88" s="15">
        <v>34325.67</v>
      </c>
      <c r="F88" s="13"/>
    </row>
    <row r="89" spans="1:6" ht="15" x14ac:dyDescent="0.2">
      <c r="A89" s="14" t="s">
        <v>7</v>
      </c>
      <c r="B89" s="5" t="s">
        <v>4</v>
      </c>
      <c r="C89" s="12" t="s">
        <v>16</v>
      </c>
      <c r="D89" s="2">
        <v>71573.78</v>
      </c>
      <c r="E89" s="15">
        <v>66042.37</v>
      </c>
      <c r="F89" s="13"/>
    </row>
    <row r="90" spans="1:6" ht="15" x14ac:dyDescent="0.2">
      <c r="A90" s="14" t="s">
        <v>8</v>
      </c>
      <c r="B90" s="5" t="s">
        <v>1</v>
      </c>
      <c r="C90" s="12" t="s">
        <v>16</v>
      </c>
      <c r="D90" s="2">
        <v>209737.82</v>
      </c>
      <c r="E90" s="15">
        <v>182472.74</v>
      </c>
      <c r="F90" s="13"/>
    </row>
    <row r="91" spans="1:6" ht="15" x14ac:dyDescent="0.2">
      <c r="A91" s="14" t="s">
        <v>8</v>
      </c>
      <c r="B91" s="5" t="s">
        <v>2</v>
      </c>
      <c r="C91" s="12" t="s">
        <v>16</v>
      </c>
      <c r="D91" s="2">
        <v>57472.65</v>
      </c>
      <c r="E91" s="15">
        <v>53600.340000000011</v>
      </c>
      <c r="F91" s="13"/>
    </row>
    <row r="92" spans="1:6" ht="15" x14ac:dyDescent="0.2">
      <c r="A92" s="14" t="s">
        <v>8</v>
      </c>
      <c r="B92" s="5" t="s">
        <v>9</v>
      </c>
      <c r="C92" s="12" t="s">
        <v>16</v>
      </c>
      <c r="D92" s="2">
        <v>0</v>
      </c>
      <c r="E92" s="15">
        <v>0</v>
      </c>
      <c r="F92" s="13"/>
    </row>
    <row r="93" spans="1:6" ht="15" x14ac:dyDescent="0.2">
      <c r="A93" s="14" t="s">
        <v>8</v>
      </c>
      <c r="B93" s="5" t="s">
        <v>3</v>
      </c>
      <c r="C93" s="12" t="s">
        <v>16</v>
      </c>
      <c r="D93" s="2">
        <v>27519.09</v>
      </c>
      <c r="E93" s="15">
        <v>6820.6299999999992</v>
      </c>
      <c r="F93" s="13"/>
    </row>
    <row r="94" spans="1:6" ht="15" x14ac:dyDescent="0.2">
      <c r="A94" s="14" t="s">
        <v>8</v>
      </c>
      <c r="B94" s="5" t="s">
        <v>4</v>
      </c>
      <c r="C94" s="12" t="s">
        <v>16</v>
      </c>
      <c r="D94" s="2">
        <v>79572.87</v>
      </c>
      <c r="E94" s="15">
        <v>67967.62000000001</v>
      </c>
      <c r="F94" s="13"/>
    </row>
    <row r="95" spans="1:6" ht="15" x14ac:dyDescent="0.2">
      <c r="A95" s="14" t="s">
        <v>5</v>
      </c>
      <c r="B95" s="5" t="s">
        <v>1</v>
      </c>
      <c r="C95" s="12" t="s">
        <v>16</v>
      </c>
      <c r="D95" s="2">
        <v>21269.949999999997</v>
      </c>
      <c r="E95" s="15">
        <v>38751.99</v>
      </c>
      <c r="F95" s="13"/>
    </row>
    <row r="96" spans="1:6" ht="15" x14ac:dyDescent="0.2">
      <c r="A96" s="14" t="s">
        <v>5</v>
      </c>
      <c r="B96" s="5" t="s">
        <v>2</v>
      </c>
      <c r="C96" s="12" t="s">
        <v>16</v>
      </c>
      <c r="D96" s="2">
        <v>0</v>
      </c>
      <c r="E96" s="15">
        <v>15267.58</v>
      </c>
      <c r="F96" s="13"/>
    </row>
    <row r="97" spans="1:6" ht="15" x14ac:dyDescent="0.2">
      <c r="A97" s="14" t="s">
        <v>5</v>
      </c>
      <c r="B97" s="6" t="s">
        <v>9</v>
      </c>
      <c r="C97" s="12" t="s">
        <v>16</v>
      </c>
      <c r="D97" s="2">
        <v>12040</v>
      </c>
      <c r="E97" s="15">
        <v>0</v>
      </c>
      <c r="F97" s="13"/>
    </row>
    <row r="98" spans="1:6" ht="15" x14ac:dyDescent="0.2">
      <c r="A98" s="14" t="s">
        <v>5</v>
      </c>
      <c r="B98" s="5" t="s">
        <v>3</v>
      </c>
      <c r="C98" s="12" t="s">
        <v>16</v>
      </c>
      <c r="D98" s="2">
        <v>6820.6299999999992</v>
      </c>
      <c r="E98" s="15">
        <v>5569.3799999999992</v>
      </c>
      <c r="F98" s="13"/>
    </row>
    <row r="99" spans="1:6" ht="15" x14ac:dyDescent="0.2">
      <c r="A99" s="14" t="s">
        <v>5</v>
      </c>
      <c r="B99" s="5" t="s">
        <v>4</v>
      </c>
      <c r="C99" s="12" t="s">
        <v>16</v>
      </c>
      <c r="D99" s="2">
        <v>9703.39</v>
      </c>
      <c r="E99" s="15">
        <v>16357.12</v>
      </c>
      <c r="F99" s="13"/>
    </row>
    <row r="100" spans="1:6" ht="15" x14ac:dyDescent="0.2">
      <c r="A100" s="14" t="s">
        <v>6</v>
      </c>
      <c r="B100" s="5" t="s">
        <v>1</v>
      </c>
      <c r="C100" s="12" t="s">
        <v>16</v>
      </c>
      <c r="D100" s="2">
        <v>107850.08</v>
      </c>
      <c r="E100" s="15">
        <v>132285.81</v>
      </c>
      <c r="F100" s="13"/>
    </row>
    <row r="101" spans="1:6" ht="15" x14ac:dyDescent="0.2">
      <c r="A101" s="14" t="s">
        <v>6</v>
      </c>
      <c r="B101" s="5" t="s">
        <v>2</v>
      </c>
      <c r="C101" s="12" t="s">
        <v>16</v>
      </c>
      <c r="D101" s="2">
        <v>144103.18</v>
      </c>
      <c r="E101" s="15">
        <v>184029.77</v>
      </c>
      <c r="F101" s="13"/>
    </row>
    <row r="102" spans="1:6" ht="15" x14ac:dyDescent="0.2">
      <c r="A102" s="14" t="s">
        <v>6</v>
      </c>
      <c r="B102" s="5" t="s">
        <v>9</v>
      </c>
      <c r="C102" s="12" t="s">
        <v>16</v>
      </c>
      <c r="D102" s="2">
        <v>0</v>
      </c>
      <c r="E102" s="15">
        <v>0</v>
      </c>
      <c r="F102" s="13"/>
    </row>
    <row r="103" spans="1:6" ht="15" x14ac:dyDescent="0.2">
      <c r="A103" s="14" t="s">
        <v>6</v>
      </c>
      <c r="B103" s="5" t="s">
        <v>3</v>
      </c>
      <c r="C103" s="12" t="s">
        <v>16</v>
      </c>
      <c r="D103" s="2">
        <v>13876.71</v>
      </c>
      <c r="E103" s="15">
        <v>6820.6299999999992</v>
      </c>
      <c r="F103" s="13"/>
    </row>
    <row r="104" spans="1:6" ht="15" x14ac:dyDescent="0.2">
      <c r="A104" s="14" t="s">
        <v>6</v>
      </c>
      <c r="B104" s="5" t="s">
        <v>4</v>
      </c>
      <c r="C104" s="12" t="s">
        <v>16</v>
      </c>
      <c r="D104" s="2">
        <v>30917.01</v>
      </c>
      <c r="E104" s="15">
        <v>30647.84</v>
      </c>
      <c r="F104" s="13"/>
    </row>
    <row r="105" spans="1:6" ht="15" x14ac:dyDescent="0.2">
      <c r="A105" s="14" t="s">
        <v>7</v>
      </c>
      <c r="B105" s="5" t="s">
        <v>1</v>
      </c>
      <c r="C105" s="12" t="s">
        <v>17</v>
      </c>
      <c r="D105" s="2">
        <v>383634.33999999997</v>
      </c>
      <c r="E105" s="15">
        <v>465369.18</v>
      </c>
      <c r="F105" s="13"/>
    </row>
    <row r="106" spans="1:6" ht="15" x14ac:dyDescent="0.2">
      <c r="A106" s="14" t="s">
        <v>7</v>
      </c>
      <c r="B106" s="5" t="s">
        <v>2</v>
      </c>
      <c r="C106" s="12" t="s">
        <v>17</v>
      </c>
      <c r="D106" s="2">
        <v>0</v>
      </c>
      <c r="E106" s="15">
        <v>0</v>
      </c>
      <c r="F106" s="13"/>
    </row>
    <row r="107" spans="1:6" ht="15" x14ac:dyDescent="0.2">
      <c r="A107" s="14" t="s">
        <v>7</v>
      </c>
      <c r="B107" s="6" t="s">
        <v>9</v>
      </c>
      <c r="C107" s="12" t="s">
        <v>17</v>
      </c>
      <c r="D107" s="2">
        <v>0</v>
      </c>
      <c r="E107" s="15">
        <v>24593.21</v>
      </c>
      <c r="F107" s="13"/>
    </row>
    <row r="108" spans="1:6" ht="15" x14ac:dyDescent="0.2">
      <c r="A108" s="14" t="s">
        <v>7</v>
      </c>
      <c r="B108" s="5" t="s">
        <v>3</v>
      </c>
      <c r="C108" s="12" t="s">
        <v>17</v>
      </c>
      <c r="D108" s="2">
        <v>34325.67</v>
      </c>
      <c r="E108" s="15">
        <v>23443.52</v>
      </c>
      <c r="F108" s="13"/>
    </row>
    <row r="109" spans="1:6" ht="15" x14ac:dyDescent="0.2">
      <c r="A109" s="14" t="s">
        <v>7</v>
      </c>
      <c r="B109" s="5" t="s">
        <v>4</v>
      </c>
      <c r="C109" s="12" t="s">
        <v>17</v>
      </c>
      <c r="D109" s="2">
        <v>66042.37</v>
      </c>
      <c r="E109" s="15">
        <v>105411.88</v>
      </c>
      <c r="F109" s="13"/>
    </row>
    <row r="110" spans="1:6" ht="15" x14ac:dyDescent="0.2">
      <c r="A110" s="14" t="s">
        <v>8</v>
      </c>
      <c r="B110" s="5" t="s">
        <v>1</v>
      </c>
      <c r="C110" s="12" t="s">
        <v>17</v>
      </c>
      <c r="D110" s="2">
        <v>182472.74</v>
      </c>
      <c r="E110" s="15">
        <v>141886.39999999999</v>
      </c>
      <c r="F110" s="13"/>
    </row>
    <row r="111" spans="1:6" ht="15" x14ac:dyDescent="0.2">
      <c r="A111" s="14" t="s">
        <v>8</v>
      </c>
      <c r="B111" s="5" t="s">
        <v>2</v>
      </c>
      <c r="C111" s="12" t="s">
        <v>17</v>
      </c>
      <c r="D111" s="2">
        <v>53600.340000000011</v>
      </c>
      <c r="E111" s="15">
        <v>41602.67</v>
      </c>
      <c r="F111" s="13"/>
    </row>
    <row r="112" spans="1:6" ht="15" x14ac:dyDescent="0.2">
      <c r="A112" s="14" t="s">
        <v>8</v>
      </c>
      <c r="B112" s="5" t="s">
        <v>9</v>
      </c>
      <c r="C112" s="12" t="s">
        <v>17</v>
      </c>
      <c r="D112" s="2">
        <v>0</v>
      </c>
      <c r="E112" s="15">
        <v>0</v>
      </c>
      <c r="F112" s="13"/>
    </row>
    <row r="113" spans="1:6" ht="15" x14ac:dyDescent="0.2">
      <c r="A113" s="14" t="s">
        <v>8</v>
      </c>
      <c r="B113" s="5" t="s">
        <v>3</v>
      </c>
      <c r="C113" s="12" t="s">
        <v>17</v>
      </c>
      <c r="D113" s="2">
        <v>24938.510000000002</v>
      </c>
      <c r="E113" s="15">
        <v>19903.98</v>
      </c>
      <c r="F113" s="13"/>
    </row>
    <row r="114" spans="1:6" ht="15" x14ac:dyDescent="0.2">
      <c r="A114" s="14" t="s">
        <v>8</v>
      </c>
      <c r="B114" s="5" t="s">
        <v>4</v>
      </c>
      <c r="C114" s="12" t="s">
        <v>17</v>
      </c>
      <c r="D114" s="2">
        <v>67967.62000000001</v>
      </c>
      <c r="E114" s="15">
        <v>55560.479999999996</v>
      </c>
      <c r="F114" s="13"/>
    </row>
    <row r="115" spans="1:6" ht="15" x14ac:dyDescent="0.2">
      <c r="A115" s="14" t="s">
        <v>5</v>
      </c>
      <c r="B115" s="5" t="s">
        <v>1</v>
      </c>
      <c r="C115" s="12" t="s">
        <v>17</v>
      </c>
      <c r="D115" s="2">
        <v>38751.99</v>
      </c>
      <c r="E115" s="15">
        <v>23904.25</v>
      </c>
      <c r="F115" s="13"/>
    </row>
    <row r="116" spans="1:6" ht="15" x14ac:dyDescent="0.2">
      <c r="A116" s="14" t="s">
        <v>5</v>
      </c>
      <c r="B116" s="5" t="s">
        <v>2</v>
      </c>
      <c r="C116" s="12" t="s">
        <v>17</v>
      </c>
      <c r="D116" s="2">
        <v>15267.58</v>
      </c>
      <c r="E116" s="15">
        <v>0</v>
      </c>
      <c r="F116" s="13"/>
    </row>
    <row r="117" spans="1:6" ht="15" x14ac:dyDescent="0.2">
      <c r="A117" s="14" t="s">
        <v>5</v>
      </c>
      <c r="B117" s="6" t="s">
        <v>9</v>
      </c>
      <c r="C117" s="12" t="s">
        <v>17</v>
      </c>
      <c r="D117" s="2">
        <v>0</v>
      </c>
      <c r="E117" s="15">
        <v>0</v>
      </c>
      <c r="F117" s="13"/>
    </row>
    <row r="118" spans="1:6" ht="15" x14ac:dyDescent="0.2">
      <c r="A118" s="14" t="s">
        <v>5</v>
      </c>
      <c r="B118" s="5" t="s">
        <v>3</v>
      </c>
      <c r="C118" s="12" t="s">
        <v>17</v>
      </c>
      <c r="D118" s="2">
        <v>5569.3799999999992</v>
      </c>
      <c r="E118" s="15">
        <v>2410.64</v>
      </c>
      <c r="F118" s="13"/>
    </row>
    <row r="119" spans="1:6" ht="15" x14ac:dyDescent="0.2">
      <c r="A119" s="14" t="s">
        <v>5</v>
      </c>
      <c r="B119" s="5" t="s">
        <v>4</v>
      </c>
      <c r="C119" s="12" t="s">
        <v>17</v>
      </c>
      <c r="D119" s="2">
        <v>16357.12</v>
      </c>
      <c r="E119" s="15">
        <v>7238.21</v>
      </c>
      <c r="F119" s="13"/>
    </row>
    <row r="120" spans="1:6" ht="15" x14ac:dyDescent="0.2">
      <c r="A120" s="14" t="s">
        <v>6</v>
      </c>
      <c r="B120" s="5" t="s">
        <v>1</v>
      </c>
      <c r="C120" s="12" t="s">
        <v>17</v>
      </c>
      <c r="D120" s="2">
        <v>132285.81</v>
      </c>
      <c r="E120" s="15">
        <v>121747.66</v>
      </c>
      <c r="F120" s="13"/>
    </row>
    <row r="121" spans="1:6" ht="15" x14ac:dyDescent="0.2">
      <c r="A121" s="14" t="s">
        <v>6</v>
      </c>
      <c r="B121" s="5" t="s">
        <v>2</v>
      </c>
      <c r="C121" s="12" t="s">
        <v>17</v>
      </c>
      <c r="D121" s="2">
        <v>184029.77</v>
      </c>
      <c r="E121" s="15">
        <v>137327.13</v>
      </c>
      <c r="F121" s="13"/>
    </row>
    <row r="122" spans="1:6" ht="15" x14ac:dyDescent="0.2">
      <c r="A122" s="14" t="s">
        <v>6</v>
      </c>
      <c r="B122" s="5" t="s">
        <v>9</v>
      </c>
      <c r="C122" s="12" t="s">
        <v>17</v>
      </c>
      <c r="D122" s="2">
        <v>0</v>
      </c>
      <c r="E122" s="15">
        <v>0</v>
      </c>
      <c r="F122" s="13"/>
    </row>
    <row r="123" spans="1:6" ht="15" x14ac:dyDescent="0.2">
      <c r="A123" s="14" t="s">
        <v>6</v>
      </c>
      <c r="B123" s="5" t="s">
        <v>3</v>
      </c>
      <c r="C123" s="12" t="s">
        <v>17</v>
      </c>
      <c r="D123" s="2">
        <v>15638.269999999999</v>
      </c>
      <c r="E123" s="15">
        <v>13289.63</v>
      </c>
      <c r="F123" s="13"/>
    </row>
    <row r="124" spans="1:6" ht="15" x14ac:dyDescent="0.2">
      <c r="A124" s="21" t="s">
        <v>6</v>
      </c>
      <c r="B124" s="22" t="s">
        <v>4</v>
      </c>
      <c r="C124" s="23" t="s">
        <v>17</v>
      </c>
      <c r="D124" s="24">
        <v>30647.84</v>
      </c>
      <c r="E124" s="25">
        <v>45716.240000000005</v>
      </c>
      <c r="F124" s="13"/>
    </row>
  </sheetData>
  <mergeCells count="7">
    <mergeCell ref="B1:Q2"/>
    <mergeCell ref="D3:E3"/>
    <mergeCell ref="H3:I3"/>
    <mergeCell ref="J3:K3"/>
    <mergeCell ref="L3:M3"/>
    <mergeCell ref="N3:O3"/>
    <mergeCell ref="P3:Q3"/>
  </mergeCells>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Brouillon</vt:lpstr>
      <vt:lpstr>Dashbord dark theme</vt:lpstr>
      <vt:lpstr>Dashbord</vt:lpstr>
      <vt:lpstr>план-факт расходы (исходная)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Said Stéphane Tiéré</cp:lastModifiedBy>
  <dcterms:created xsi:type="dcterms:W3CDTF">2019-07-03T06:52:00Z</dcterms:created>
  <dcterms:modified xsi:type="dcterms:W3CDTF">2023-10-04T01:48:58Z</dcterms:modified>
</cp:coreProperties>
</file>