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BIOINF\PROJECTS\19_GENERAL_USE_DATA\0_ORR\"/>
    </mc:Choice>
  </mc:AlternateContent>
  <xr:revisionPtr revIDLastSave="0" documentId="13_ncr:1_{0C78EC49-1146-485E-BE7C-361054BEA7E3}" xr6:coauthVersionLast="44" xr6:coauthVersionMax="44" xr10:uidLastSave="{00000000-0000-0000-0000-000000000000}"/>
  <bookViews>
    <workbookView xWindow="-108" yWindow="-108" windowWidth="23256" windowHeight="12720" activeTab="1" xr2:uid="{00000000-000D-0000-FFFF-FFFF00000000}"/>
  </bookViews>
  <sheets>
    <sheet name="PDL1 and TMB Data" sheetId="1" r:id="rId1"/>
    <sheet name="ORR Meta-analysi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2" l="1"/>
  <c r="D30" i="2" l="1"/>
  <c r="D29" i="2"/>
  <c r="W19" i="2"/>
  <c r="C17" i="2" s="1"/>
  <c r="W20" i="2"/>
  <c r="B17" i="2" s="1"/>
  <c r="D17" i="2" s="1"/>
  <c r="D24" i="2" l="1"/>
  <c r="D5" i="2"/>
  <c r="D21" i="2"/>
  <c r="D6" i="2"/>
  <c r="D7" i="2"/>
  <c r="D12" i="2" l="1"/>
  <c r="D28" i="2" l="1"/>
  <c r="D10" i="2"/>
  <c r="P36" i="1" l="1"/>
  <c r="O36" i="1"/>
  <c r="N36" i="1"/>
  <c r="I36" i="1"/>
  <c r="P11" i="1"/>
  <c r="O11" i="1"/>
  <c r="N11" i="1"/>
  <c r="I11" i="1"/>
  <c r="P21" i="1"/>
  <c r="O21" i="1"/>
  <c r="N21" i="1"/>
  <c r="I21" i="1"/>
  <c r="P24" i="1"/>
  <c r="O24" i="1"/>
  <c r="N24" i="1"/>
  <c r="I24" i="1"/>
  <c r="P19" i="1"/>
  <c r="O19" i="1"/>
  <c r="N19" i="1"/>
  <c r="I19" i="1"/>
  <c r="P17" i="1"/>
  <c r="O17" i="1"/>
  <c r="N17" i="1"/>
  <c r="I17" i="1"/>
  <c r="P25" i="1"/>
  <c r="O25" i="1"/>
  <c r="N25" i="1"/>
  <c r="I25" i="1"/>
  <c r="P4" i="1"/>
  <c r="O4" i="1"/>
  <c r="N4" i="1"/>
  <c r="I4" i="1"/>
  <c r="P38" i="1"/>
  <c r="O38" i="1"/>
  <c r="N38" i="1"/>
  <c r="I38" i="1"/>
  <c r="P37" i="1"/>
  <c r="O37" i="1"/>
  <c r="N37" i="1"/>
  <c r="I37" i="1"/>
  <c r="P9" i="1"/>
  <c r="O9" i="1"/>
  <c r="N9" i="1"/>
  <c r="I9" i="1"/>
  <c r="P18" i="1"/>
  <c r="O18" i="1"/>
  <c r="N18" i="1"/>
  <c r="I18" i="1"/>
  <c r="P20" i="1"/>
  <c r="O20" i="1"/>
  <c r="N20" i="1"/>
  <c r="I20" i="1"/>
  <c r="P7" i="1"/>
  <c r="O7" i="1"/>
  <c r="N7" i="1"/>
  <c r="I7" i="1"/>
  <c r="P23" i="1"/>
  <c r="O23" i="1"/>
  <c r="N23" i="1"/>
  <c r="I23" i="1"/>
  <c r="P30" i="1"/>
  <c r="O30" i="1"/>
  <c r="N30" i="1"/>
  <c r="I30" i="1"/>
  <c r="P33" i="1"/>
  <c r="O33" i="1"/>
  <c r="N33" i="1"/>
  <c r="I33" i="1"/>
  <c r="P16" i="1"/>
  <c r="O16" i="1"/>
  <c r="N16" i="1"/>
  <c r="I16" i="1"/>
  <c r="P13" i="1"/>
  <c r="O13" i="1"/>
  <c r="N13" i="1"/>
  <c r="I13" i="1"/>
  <c r="P26" i="1"/>
  <c r="O26" i="1"/>
  <c r="N26" i="1"/>
  <c r="I26" i="1"/>
  <c r="P15" i="1"/>
  <c r="O15" i="1"/>
  <c r="N15" i="1"/>
  <c r="I15" i="1"/>
  <c r="P12" i="1"/>
  <c r="O12" i="1"/>
  <c r="N12" i="1"/>
  <c r="I12" i="1"/>
  <c r="P14" i="1"/>
  <c r="O14" i="1"/>
  <c r="N14" i="1"/>
  <c r="I14" i="1"/>
  <c r="P32" i="1"/>
  <c r="O32" i="1"/>
  <c r="N32" i="1"/>
  <c r="I32" i="1"/>
  <c r="P35" i="1"/>
  <c r="O35" i="1"/>
  <c r="N35" i="1"/>
  <c r="I35" i="1"/>
  <c r="P31" i="1"/>
  <c r="O31" i="1"/>
  <c r="N31" i="1"/>
  <c r="I31" i="1"/>
  <c r="P6" i="1"/>
  <c r="O6" i="1"/>
  <c r="N6" i="1"/>
  <c r="I6" i="1"/>
  <c r="P28" i="1"/>
  <c r="O28" i="1"/>
  <c r="N28" i="1"/>
  <c r="I28" i="1"/>
  <c r="P3" i="1"/>
  <c r="O3" i="1"/>
  <c r="N3" i="1"/>
  <c r="I3" i="1"/>
  <c r="P22" i="1"/>
  <c r="O22" i="1"/>
  <c r="N22" i="1"/>
  <c r="I22" i="1"/>
  <c r="P10" i="1"/>
  <c r="O10" i="1"/>
  <c r="N10" i="1"/>
  <c r="I10" i="1"/>
  <c r="P8" i="1"/>
  <c r="O8" i="1"/>
  <c r="N8" i="1"/>
  <c r="I8" i="1"/>
  <c r="P27" i="1"/>
  <c r="O27" i="1"/>
  <c r="N27" i="1"/>
  <c r="I27" i="1"/>
  <c r="P34" i="1"/>
  <c r="O34" i="1"/>
  <c r="N34" i="1"/>
  <c r="I34" i="1"/>
  <c r="P29" i="1"/>
  <c r="O29" i="1"/>
  <c r="N29" i="1"/>
  <c r="I29" i="1"/>
  <c r="P5" i="1"/>
  <c r="O5" i="1"/>
  <c r="N5" i="1"/>
  <c r="I5" i="1"/>
  <c r="P2" i="1"/>
  <c r="O2" i="1"/>
  <c r="N2" i="1"/>
  <c r="I2" i="1"/>
</calcChain>
</file>

<file path=xl/sharedStrings.xml><?xml version="1.0" encoding="utf-8"?>
<sst xmlns="http://schemas.openxmlformats.org/spreadsheetml/2006/main" count="174" uniqueCount="156">
  <si>
    <t>disease</t>
  </si>
  <si>
    <t>sample_number</t>
  </si>
  <si>
    <t>tmb_25th_percentile</t>
  </si>
  <si>
    <t>tmb_median</t>
  </si>
  <si>
    <t>tmb_75th_percentile</t>
  </si>
  <si>
    <t>tmb_mean</t>
  </si>
  <si>
    <t>tmb_logmean</t>
  </si>
  <si>
    <t>tmb_&gt;10</t>
  </si>
  <si>
    <t>%TMB&gt;10</t>
  </si>
  <si>
    <t>tmb_&gt;20</t>
  </si>
  <si>
    <t>PDL1_neg</t>
  </si>
  <si>
    <t>PDL1_low_pos</t>
  </si>
  <si>
    <t>PDL1_high_pos</t>
  </si>
  <si>
    <t>PDL1 Neg</t>
  </si>
  <si>
    <t>PDL1 Low-Pos</t>
  </si>
  <si>
    <t>PDL1 High-Pos</t>
  </si>
  <si>
    <t>Pearson_R</t>
  </si>
  <si>
    <t>Pearson_P</t>
  </si>
  <si>
    <t>Adenoid cystic</t>
  </si>
  <si>
    <t>Appendix</t>
  </si>
  <si>
    <t>Prostate</t>
  </si>
  <si>
    <t>Small bowel</t>
  </si>
  <si>
    <t>Pancreatic</t>
  </si>
  <si>
    <t>Cholangiocarcinoma</t>
  </si>
  <si>
    <t>Colorectal (MMRp)</t>
  </si>
  <si>
    <t>Neuroendocrine</t>
  </si>
  <si>
    <t>Adrenocortical</t>
  </si>
  <si>
    <t>Papillary thyroid</t>
  </si>
  <si>
    <t>Breast</t>
  </si>
  <si>
    <t>Sarcomas</t>
  </si>
  <si>
    <t>Small cell lung</t>
  </si>
  <si>
    <t>Skin (non-squamous)</t>
  </si>
  <si>
    <t>Gastric</t>
  </si>
  <si>
    <t>Endometrial</t>
  </si>
  <si>
    <t>Glioblastoma</t>
  </si>
  <si>
    <t>Ovarian</t>
  </si>
  <si>
    <t>Esophageal</t>
  </si>
  <si>
    <t>HCC</t>
  </si>
  <si>
    <t>Skin (squamous)</t>
  </si>
  <si>
    <t>RCC</t>
  </si>
  <si>
    <t>Noncolorectal (MMRd)</t>
  </si>
  <si>
    <t>Cervical</t>
  </si>
  <si>
    <t>Mesothelioma</t>
  </si>
  <si>
    <t>Melanoma</t>
  </si>
  <si>
    <t>Colorectal (MMRd)</t>
  </si>
  <si>
    <t>Urothelial</t>
  </si>
  <si>
    <t>Uveal</t>
  </si>
  <si>
    <t>Anal</t>
  </si>
  <si>
    <t>Nsclc (squamous)</t>
  </si>
  <si>
    <t>HNSCC</t>
  </si>
  <si>
    <t>Merkel cell</t>
  </si>
  <si>
    <t>NSCLC (non-squamous)</t>
  </si>
  <si>
    <t>Nasopharyngeal</t>
  </si>
  <si>
    <t>DLBCL</t>
  </si>
  <si>
    <t>Thymic</t>
  </si>
  <si>
    <t>Sarcoma</t>
  </si>
  <si>
    <t xml:space="preserve">Renal Cell </t>
  </si>
  <si>
    <t>Prostate Cancer</t>
  </si>
  <si>
    <t>Pancreatic Cancer</t>
  </si>
  <si>
    <t>Ovarian Cancer</t>
  </si>
  <si>
    <t>MSI cancers, Non‐colorectal</t>
  </si>
  <si>
    <t>Ocular/Uveal Melanoma</t>
  </si>
  <si>
    <t>Non-small cell lung cancer - squamous</t>
  </si>
  <si>
    <t>Non-small cell lung cancer - Nonsquamous</t>
  </si>
  <si>
    <t>Hepatocellular Carcinoma</t>
  </si>
  <si>
    <t>Head and Neck Carcinoma</t>
  </si>
  <si>
    <t>Colorectal - MSS</t>
  </si>
  <si>
    <t>Colorectal - MSI high</t>
  </si>
  <si>
    <t>Cervical Cancer</t>
  </si>
  <si>
    <t>Urothelial/Bladder</t>
  </si>
  <si>
    <t>Adrenocortical Carcinoma</t>
  </si>
  <si>
    <t>PD1/L1 Responders</t>
  </si>
  <si>
    <t>PD1/L1 1 Total Treated</t>
  </si>
  <si>
    <t>PD1/L1 ORR</t>
  </si>
  <si>
    <t>ACC</t>
  </si>
  <si>
    <t>Adrenocortical carcinoma</t>
  </si>
  <si>
    <t>BLCA</t>
  </si>
  <si>
    <t>Bladder Urothelial Carcinoma</t>
  </si>
  <si>
    <t>LGG</t>
  </si>
  <si>
    <t>Brain Lower Grade Glioma</t>
  </si>
  <si>
    <t>BRCA</t>
  </si>
  <si>
    <t>Breast invasive carcinoma</t>
  </si>
  <si>
    <t>CESC</t>
  </si>
  <si>
    <t>Cervical squamous cell carcinoma and endocervical adenocarcinoma</t>
  </si>
  <si>
    <t>CHOL</t>
  </si>
  <si>
    <t>Colon adenocarcinoma</t>
  </si>
  <si>
    <t>ESCA</t>
  </si>
  <si>
    <t>Esophageal carcinoma</t>
  </si>
  <si>
    <t>GBM</t>
  </si>
  <si>
    <t>Glioblastoma multiforme</t>
  </si>
  <si>
    <t>HNSC</t>
  </si>
  <si>
    <t>Head and Neck squamous cell carcinoma</t>
  </si>
  <si>
    <t>KICH</t>
  </si>
  <si>
    <t>Kidney Chromophobe</t>
  </si>
  <si>
    <t>KIRC</t>
  </si>
  <si>
    <t>Kidney renal clear cell carcinoma</t>
  </si>
  <si>
    <t>KIRP</t>
  </si>
  <si>
    <t>Kidney renal papillary cell carcinoma</t>
  </si>
  <si>
    <t>LIHC</t>
  </si>
  <si>
    <t>Liver hepatocellular carcinoma</t>
  </si>
  <si>
    <t>LUAD</t>
  </si>
  <si>
    <t>Lung adenocarcinoma</t>
  </si>
  <si>
    <t>LUSC</t>
  </si>
  <si>
    <t>Lung squamous cell carcinoma</t>
  </si>
  <si>
    <t>DLBC</t>
  </si>
  <si>
    <t>Lymphoid Neoplasm Diffuse Large B-cell Lymphoma</t>
  </si>
  <si>
    <t>MESO</t>
  </si>
  <si>
    <t>MISC</t>
  </si>
  <si>
    <t>Miscellaneous</t>
  </si>
  <si>
    <t>OV</t>
  </si>
  <si>
    <t>Ovarian serous cystadenocarcinoma</t>
  </si>
  <si>
    <t>PAAD</t>
  </si>
  <si>
    <t>Pancreatic adenocarcinoma</t>
  </si>
  <si>
    <t>PCPG</t>
  </si>
  <si>
    <t>Pheochromocytoma and Paraganglioma</t>
  </si>
  <si>
    <t>PRAD</t>
  </si>
  <si>
    <t>Prostate adenocarcinoma</t>
  </si>
  <si>
    <t>READ</t>
  </si>
  <si>
    <t>Rectum adenocarcinoma</t>
  </si>
  <si>
    <t>SARC</t>
  </si>
  <si>
    <t>SKCM</t>
  </si>
  <si>
    <t>Skin Cutaneous Melanoma</t>
  </si>
  <si>
    <t>STAD</t>
  </si>
  <si>
    <t>Stomach adenocarcinoma</t>
  </si>
  <si>
    <t>TGCT</t>
  </si>
  <si>
    <t>Testicular Germ Cell Tumors</t>
  </si>
  <si>
    <t>THYM</t>
  </si>
  <si>
    <t>Thymoma</t>
  </si>
  <si>
    <t>THCA</t>
  </si>
  <si>
    <t>Thyroid carcinoma</t>
  </si>
  <si>
    <t>UCS</t>
  </si>
  <si>
    <t>Uterine Carcinosarcoma</t>
  </si>
  <si>
    <t>UCEC</t>
  </si>
  <si>
    <t>Uterine Corpus Endometrial Carcinoma</t>
  </si>
  <si>
    <t>UVM</t>
  </si>
  <si>
    <t>Uveal Melanoma</t>
  </si>
  <si>
    <t>Germ Cell Tumors (platinum refractory)</t>
  </si>
  <si>
    <t>Papillary thyroid cancer</t>
  </si>
  <si>
    <t>Pheocromocytoma/Paraganglioma</t>
  </si>
  <si>
    <t>Diffuse large B cell lymohoma (failed HCT)</t>
  </si>
  <si>
    <t>Ansell, JCO 2019</t>
  </si>
  <si>
    <t>Breast CA (Triple Negative)</t>
  </si>
  <si>
    <t>Breast CA (ALL)</t>
  </si>
  <si>
    <t>Aimilia</t>
  </si>
  <si>
    <t>you can</t>
  </si>
  <si>
    <t>identify</t>
  </si>
  <si>
    <t>TN BRCA</t>
  </si>
  <si>
    <t>COAD MSS</t>
  </si>
  <si>
    <t>COAD MSI</t>
  </si>
  <si>
    <t>Marco: Cannot find others</t>
  </si>
  <si>
    <t>Papillary Kidney</t>
  </si>
  <si>
    <t>Chromophobe Kidney</t>
  </si>
  <si>
    <t>only on PD-L1+</t>
  </si>
  <si>
    <t>BRCA_TN</t>
  </si>
  <si>
    <t>COAD.MSI_High</t>
  </si>
  <si>
    <t>COAD.MSS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</si>
</sst>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rgb="FF3A3A3A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Fill="1" applyAlignment="1"/>
    <xf numFmtId="0" fontId="0" fillId="0" borderId="0" xfId="0" applyFill="1"/>
    <xf numFmtId="0" fontId="3" fillId="0" borderId="0" xfId="0" applyFont="1" applyFill="1" applyAlignment="1"/>
    <xf numFmtId="0" fontId="4" fillId="0" borderId="0" xfId="0" applyFont="1" applyFill="1" applyAlignment="1"/>
    <xf numFmtId="0" fontId="6" fillId="2" borderId="1" xfId="0" applyFont="1" applyFill="1" applyBorder="1" applyAlignment="1">
      <alignment horizontal="left" vertical="center" wrapText="1" indent="1"/>
    </xf>
    <xf numFmtId="0" fontId="6" fillId="3" borderId="1" xfId="0" applyFont="1" applyFill="1" applyBorder="1" applyAlignment="1">
      <alignment horizontal="left" vertical="center" wrapText="1" indent="1"/>
    </xf>
    <xf numFmtId="0" fontId="2" fillId="4" borderId="0" xfId="0" applyFont="1" applyFill="1" applyAlignment="1"/>
    <xf numFmtId="0" fontId="0" fillId="4" borderId="0" xfId="0" applyFill="1"/>
    <xf numFmtId="0" fontId="6" fillId="4" borderId="1" xfId="0" applyFont="1" applyFill="1" applyBorder="1" applyAlignment="1">
      <alignment horizontal="left" vertical="center" wrapText="1" indent="1"/>
    </xf>
    <xf numFmtId="0" fontId="7" fillId="0" borderId="0" xfId="0" applyFont="1" applyFill="1"/>
    <xf numFmtId="0" fontId="5" fillId="0" borderId="0" xfId="0" applyFont="1" applyFill="1"/>
    <xf numFmtId="0" fontId="5" fillId="0" borderId="0" xfId="0" applyFont="1"/>
    <xf numFmtId="0" fontId="8" fillId="2" borderId="1" xfId="0" applyFont="1" applyFill="1" applyBorder="1" applyAlignment="1">
      <alignment horizontal="left" vertical="center" wrapText="1" indent="1"/>
    </xf>
    <xf numFmtId="0" fontId="9" fillId="0" borderId="0" xfId="0" applyFont="1" applyFill="1" applyAlignment="1"/>
    <xf numFmtId="0" fontId="9" fillId="4" borderId="0" xfId="0" applyFont="1" applyFill="1" applyAlignment="1"/>
    <xf numFmtId="0" fontId="5" fillId="4" borderId="0" xfId="0" applyFont="1" applyFill="1"/>
    <xf numFmtId="0" fontId="8" fillId="4" borderId="1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workbookViewId="0">
      <selection activeCell="I17" sqref="I17"/>
    </sheetView>
  </sheetViews>
  <sheetFormatPr defaultRowHeight="14.4" x14ac:dyDescent="0.3"/>
  <cols>
    <col min="2" max="2" width="15.5546875" bestFit="1" customWidth="1"/>
    <col min="3" max="3" width="19.886718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t="s">
        <v>18</v>
      </c>
      <c r="B2">
        <v>41</v>
      </c>
      <c r="C2">
        <v>0.87</v>
      </c>
      <c r="D2">
        <v>1.74</v>
      </c>
      <c r="E2">
        <v>2.61</v>
      </c>
      <c r="F2">
        <v>1.986</v>
      </c>
      <c r="G2">
        <v>1.2310000000000001</v>
      </c>
      <c r="H2">
        <v>0</v>
      </c>
      <c r="I2">
        <f t="shared" ref="I2:I38" si="0">100*H2/B2</f>
        <v>0</v>
      </c>
      <c r="J2">
        <v>0</v>
      </c>
      <c r="K2">
        <v>41</v>
      </c>
      <c r="L2">
        <v>0</v>
      </c>
      <c r="M2">
        <v>0</v>
      </c>
      <c r="N2">
        <f t="shared" ref="N2:N38" si="1">100*K2/B2</f>
        <v>100</v>
      </c>
      <c r="O2">
        <f t="shared" ref="O2:O38" si="2">100*L2/B2</f>
        <v>0</v>
      </c>
      <c r="P2">
        <f t="shared" ref="P2:P38" si="3">100*M2/B2</f>
        <v>0</v>
      </c>
      <c r="Q2">
        <v>0</v>
      </c>
      <c r="R2">
        <v>1</v>
      </c>
    </row>
    <row r="3" spans="1:18" x14ac:dyDescent="0.3">
      <c r="A3" t="s">
        <v>26</v>
      </c>
      <c r="B3">
        <v>17</v>
      </c>
      <c r="C3">
        <v>1.74</v>
      </c>
      <c r="D3">
        <v>2.61</v>
      </c>
      <c r="E3">
        <v>4.3499999999999996</v>
      </c>
      <c r="F3">
        <v>4.0490000000000004</v>
      </c>
      <c r="G3">
        <v>2.46</v>
      </c>
      <c r="H3">
        <v>2</v>
      </c>
      <c r="I3">
        <f t="shared" si="0"/>
        <v>11.764705882352942</v>
      </c>
      <c r="J3">
        <v>0</v>
      </c>
      <c r="K3">
        <v>16</v>
      </c>
      <c r="L3">
        <v>1</v>
      </c>
      <c r="M3">
        <v>0</v>
      </c>
      <c r="N3">
        <f t="shared" si="1"/>
        <v>94.117647058823536</v>
      </c>
      <c r="O3">
        <f t="shared" si="2"/>
        <v>5.882352941176471</v>
      </c>
      <c r="P3">
        <f t="shared" si="3"/>
        <v>0</v>
      </c>
      <c r="Q3">
        <v>1.899702613560247E-2</v>
      </c>
      <c r="R3">
        <v>0.94231021925028802</v>
      </c>
    </row>
    <row r="4" spans="1:18" x14ac:dyDescent="0.3">
      <c r="A4" t="s">
        <v>47</v>
      </c>
      <c r="B4">
        <v>32</v>
      </c>
      <c r="C4">
        <v>1.74</v>
      </c>
      <c r="D4">
        <v>4.3499999999999996</v>
      </c>
      <c r="E4">
        <v>8.6999999999999993</v>
      </c>
      <c r="F4">
        <v>5.7430000000000003</v>
      </c>
      <c r="G4">
        <v>3.4590000000000001</v>
      </c>
      <c r="H4">
        <v>5</v>
      </c>
      <c r="I4">
        <f t="shared" si="0"/>
        <v>15.625</v>
      </c>
      <c r="J4">
        <v>0</v>
      </c>
      <c r="K4">
        <v>23</v>
      </c>
      <c r="L4">
        <v>9</v>
      </c>
      <c r="M4">
        <v>0</v>
      </c>
      <c r="N4">
        <f t="shared" si="1"/>
        <v>71.875</v>
      </c>
      <c r="O4">
        <f t="shared" si="2"/>
        <v>28.125</v>
      </c>
      <c r="P4">
        <f t="shared" si="3"/>
        <v>0</v>
      </c>
      <c r="Q4">
        <v>-0.17777802387816311</v>
      </c>
      <c r="R4">
        <v>0.33033640221221922</v>
      </c>
    </row>
    <row r="5" spans="1:18" x14ac:dyDescent="0.3">
      <c r="A5" t="s">
        <v>19</v>
      </c>
      <c r="B5">
        <v>63</v>
      </c>
      <c r="C5">
        <v>0.87</v>
      </c>
      <c r="D5">
        <v>1.74</v>
      </c>
      <c r="E5">
        <v>4.3499999999999996</v>
      </c>
      <c r="F5">
        <v>2.758</v>
      </c>
      <c r="G5">
        <v>1.274</v>
      </c>
      <c r="H5">
        <v>2</v>
      </c>
      <c r="I5">
        <f t="shared" si="0"/>
        <v>3.1746031746031744</v>
      </c>
      <c r="J5">
        <v>0</v>
      </c>
      <c r="K5">
        <v>63</v>
      </c>
      <c r="L5">
        <v>0</v>
      </c>
      <c r="M5">
        <v>0</v>
      </c>
      <c r="N5">
        <f t="shared" si="1"/>
        <v>100</v>
      </c>
      <c r="O5">
        <f t="shared" si="2"/>
        <v>0</v>
      </c>
      <c r="P5">
        <f t="shared" si="3"/>
        <v>0</v>
      </c>
      <c r="Q5">
        <v>0</v>
      </c>
      <c r="R5">
        <v>1</v>
      </c>
    </row>
    <row r="6" spans="1:18" x14ac:dyDescent="0.3">
      <c r="A6" t="s">
        <v>28</v>
      </c>
      <c r="B6">
        <v>892</v>
      </c>
      <c r="C6">
        <v>1.74</v>
      </c>
      <c r="D6">
        <v>3.48</v>
      </c>
      <c r="E6">
        <v>5.22</v>
      </c>
      <c r="F6">
        <v>5.0940000000000003</v>
      </c>
      <c r="G6">
        <v>3.0190000000000001</v>
      </c>
      <c r="H6">
        <v>79</v>
      </c>
      <c r="I6">
        <f t="shared" si="0"/>
        <v>8.856502242152466</v>
      </c>
      <c r="J6">
        <v>28</v>
      </c>
      <c r="K6">
        <v>829</v>
      </c>
      <c r="L6">
        <v>53</v>
      </c>
      <c r="M6">
        <v>10</v>
      </c>
      <c r="N6">
        <f t="shared" si="1"/>
        <v>92.937219730941706</v>
      </c>
      <c r="O6">
        <f t="shared" si="2"/>
        <v>5.9417040358744391</v>
      </c>
      <c r="P6">
        <f t="shared" si="3"/>
        <v>1.1210762331838564</v>
      </c>
      <c r="Q6">
        <v>-3.0156661590100591E-2</v>
      </c>
      <c r="R6">
        <v>0.36832696818148902</v>
      </c>
    </row>
    <row r="7" spans="1:18" x14ac:dyDescent="0.3">
      <c r="A7" t="s">
        <v>41</v>
      </c>
      <c r="B7">
        <v>80</v>
      </c>
      <c r="C7">
        <v>1.74</v>
      </c>
      <c r="D7">
        <v>4.3499999999999996</v>
      </c>
      <c r="E7">
        <v>8.0470000000000006</v>
      </c>
      <c r="F7">
        <v>6.5679999999999996</v>
      </c>
      <c r="G7">
        <v>4.077</v>
      </c>
      <c r="H7">
        <v>14</v>
      </c>
      <c r="I7">
        <f t="shared" si="0"/>
        <v>17.5</v>
      </c>
      <c r="J7">
        <v>5</v>
      </c>
      <c r="K7">
        <v>63</v>
      </c>
      <c r="L7">
        <v>13</v>
      </c>
      <c r="M7">
        <v>4</v>
      </c>
      <c r="N7">
        <f t="shared" si="1"/>
        <v>78.75</v>
      </c>
      <c r="O7">
        <f t="shared" si="2"/>
        <v>16.25</v>
      </c>
      <c r="P7">
        <f t="shared" si="3"/>
        <v>5</v>
      </c>
      <c r="Q7">
        <v>8.3700768350347579E-2</v>
      </c>
      <c r="R7">
        <v>0.46041928735386961</v>
      </c>
    </row>
    <row r="8" spans="1:18" x14ac:dyDescent="0.3">
      <c r="A8" t="s">
        <v>23</v>
      </c>
      <c r="B8">
        <v>254</v>
      </c>
      <c r="C8">
        <v>0.87</v>
      </c>
      <c r="D8">
        <v>2.1749999999999998</v>
      </c>
      <c r="E8">
        <v>4.1319999999999997</v>
      </c>
      <c r="F8">
        <v>2.8330000000000002</v>
      </c>
      <c r="G8">
        <v>1.621</v>
      </c>
      <c r="H8">
        <v>6</v>
      </c>
      <c r="I8">
        <f t="shared" si="0"/>
        <v>2.3622047244094486</v>
      </c>
      <c r="J8">
        <v>1</v>
      </c>
      <c r="K8">
        <v>242</v>
      </c>
      <c r="L8">
        <v>11</v>
      </c>
      <c r="M8">
        <v>1</v>
      </c>
      <c r="N8">
        <f t="shared" si="1"/>
        <v>95.275590551181097</v>
      </c>
      <c r="O8">
        <f t="shared" si="2"/>
        <v>4.3307086614173231</v>
      </c>
      <c r="P8">
        <f t="shared" si="3"/>
        <v>0.39370078740157483</v>
      </c>
      <c r="Q8">
        <v>7.4892402530552765E-2</v>
      </c>
      <c r="R8">
        <v>0.23429322528434349</v>
      </c>
    </row>
    <row r="9" spans="1:18" x14ac:dyDescent="0.3">
      <c r="A9" t="s">
        <v>44</v>
      </c>
      <c r="B9">
        <v>54</v>
      </c>
      <c r="C9">
        <v>38.28</v>
      </c>
      <c r="D9">
        <v>48.284999999999997</v>
      </c>
      <c r="E9">
        <v>64.38</v>
      </c>
      <c r="F9">
        <v>52.957000000000001</v>
      </c>
      <c r="G9">
        <v>47.796999999999997</v>
      </c>
      <c r="H9">
        <v>54</v>
      </c>
      <c r="I9">
        <f t="shared" si="0"/>
        <v>100</v>
      </c>
      <c r="J9">
        <v>52</v>
      </c>
      <c r="K9">
        <v>40</v>
      </c>
      <c r="L9">
        <v>10</v>
      </c>
      <c r="M9">
        <v>4</v>
      </c>
      <c r="N9">
        <f t="shared" si="1"/>
        <v>74.074074074074076</v>
      </c>
      <c r="O9">
        <f t="shared" si="2"/>
        <v>18.518518518518519</v>
      </c>
      <c r="P9">
        <f t="shared" si="3"/>
        <v>7.4074074074074074</v>
      </c>
      <c r="Q9">
        <v>0.1087316456430993</v>
      </c>
      <c r="R9">
        <v>0.43383871093998322</v>
      </c>
    </row>
    <row r="10" spans="1:18" x14ac:dyDescent="0.3">
      <c r="A10" t="s">
        <v>24</v>
      </c>
      <c r="B10">
        <v>1087</v>
      </c>
      <c r="C10">
        <v>2.61</v>
      </c>
      <c r="D10">
        <v>3.48</v>
      </c>
      <c r="E10">
        <v>6.09</v>
      </c>
      <c r="F10">
        <v>5.56</v>
      </c>
      <c r="G10">
        <v>3.2749999999999999</v>
      </c>
      <c r="H10">
        <v>35</v>
      </c>
      <c r="I10">
        <f t="shared" si="0"/>
        <v>3.2198712051517941</v>
      </c>
      <c r="J10">
        <v>11</v>
      </c>
      <c r="K10">
        <v>1034</v>
      </c>
      <c r="L10">
        <v>50</v>
      </c>
      <c r="M10">
        <v>3</v>
      </c>
      <c r="N10">
        <f t="shared" si="1"/>
        <v>95.124195032198713</v>
      </c>
      <c r="O10">
        <f t="shared" si="2"/>
        <v>4.5998160073597054</v>
      </c>
      <c r="P10">
        <f t="shared" si="3"/>
        <v>0.27598896044158233</v>
      </c>
      <c r="Q10">
        <v>2.2740270240365151E-2</v>
      </c>
      <c r="R10">
        <v>0.45387303977133181</v>
      </c>
    </row>
    <row r="11" spans="1:18" x14ac:dyDescent="0.3">
      <c r="A11" t="s">
        <v>53</v>
      </c>
      <c r="B11">
        <v>29</v>
      </c>
      <c r="C11">
        <v>7.2670000000000003</v>
      </c>
      <c r="D11">
        <v>12.919</v>
      </c>
      <c r="E11">
        <v>17.763999999999999</v>
      </c>
      <c r="F11">
        <v>14.228</v>
      </c>
      <c r="G11">
        <v>11.092000000000001</v>
      </c>
      <c r="H11">
        <v>17</v>
      </c>
      <c r="I11">
        <f t="shared" si="0"/>
        <v>58.620689655172413</v>
      </c>
      <c r="J11">
        <v>6</v>
      </c>
      <c r="K11">
        <v>14</v>
      </c>
      <c r="L11">
        <v>11</v>
      </c>
      <c r="M11">
        <v>4</v>
      </c>
      <c r="N11">
        <f t="shared" si="1"/>
        <v>48.275862068965516</v>
      </c>
      <c r="O11">
        <f t="shared" si="2"/>
        <v>37.931034482758619</v>
      </c>
      <c r="P11">
        <f t="shared" si="3"/>
        <v>13.793103448275861</v>
      </c>
      <c r="Q11">
        <v>4.4281933776795589E-2</v>
      </c>
      <c r="R11">
        <v>0.8195780573262833</v>
      </c>
    </row>
    <row r="12" spans="1:18" x14ac:dyDescent="0.3">
      <c r="A12" t="s">
        <v>33</v>
      </c>
      <c r="B12">
        <v>250</v>
      </c>
      <c r="C12">
        <v>1.74</v>
      </c>
      <c r="D12">
        <v>3.48</v>
      </c>
      <c r="E12">
        <v>5.22</v>
      </c>
      <c r="F12">
        <v>7.3010000000000002</v>
      </c>
      <c r="G12">
        <v>2.6970000000000001</v>
      </c>
      <c r="H12">
        <v>19</v>
      </c>
      <c r="I12">
        <f t="shared" si="0"/>
        <v>7.6</v>
      </c>
      <c r="J12">
        <v>6</v>
      </c>
      <c r="K12">
        <v>222</v>
      </c>
      <c r="L12">
        <v>27</v>
      </c>
      <c r="M12">
        <v>1</v>
      </c>
      <c r="N12">
        <f t="shared" si="1"/>
        <v>88.8</v>
      </c>
      <c r="O12">
        <f t="shared" si="2"/>
        <v>10.8</v>
      </c>
      <c r="P12">
        <f t="shared" si="3"/>
        <v>0.4</v>
      </c>
      <c r="Q12">
        <v>0.33058044164735328</v>
      </c>
      <c r="R12">
        <v>8.700353592100502E-8</v>
      </c>
    </row>
    <row r="13" spans="1:18" x14ac:dyDescent="0.3">
      <c r="A13" t="s">
        <v>36</v>
      </c>
      <c r="B13">
        <v>306</v>
      </c>
      <c r="C13">
        <v>2.61</v>
      </c>
      <c r="D13">
        <v>4.3499999999999996</v>
      </c>
      <c r="E13">
        <v>6.96</v>
      </c>
      <c r="F13">
        <v>5.4509999999999996</v>
      </c>
      <c r="G13">
        <v>3.9529999999999998</v>
      </c>
      <c r="H13">
        <v>30</v>
      </c>
      <c r="I13">
        <f t="shared" si="0"/>
        <v>9.8039215686274517</v>
      </c>
      <c r="J13">
        <v>2</v>
      </c>
      <c r="K13">
        <v>266</v>
      </c>
      <c r="L13">
        <v>37</v>
      </c>
      <c r="M13">
        <v>3</v>
      </c>
      <c r="N13">
        <f t="shared" si="1"/>
        <v>86.928104575163403</v>
      </c>
      <c r="O13">
        <f t="shared" si="2"/>
        <v>12.091503267973856</v>
      </c>
      <c r="P13">
        <f t="shared" si="3"/>
        <v>0.98039215686274506</v>
      </c>
      <c r="Q13">
        <v>-1.917059599313576E-2</v>
      </c>
      <c r="R13">
        <v>0.73837450417095707</v>
      </c>
    </row>
    <row r="14" spans="1:18" x14ac:dyDescent="0.3">
      <c r="A14" t="s">
        <v>32</v>
      </c>
      <c r="B14">
        <v>210</v>
      </c>
      <c r="C14">
        <v>1.74</v>
      </c>
      <c r="D14">
        <v>3.48</v>
      </c>
      <c r="E14">
        <v>5.22</v>
      </c>
      <c r="F14">
        <v>4.1180000000000003</v>
      </c>
      <c r="G14">
        <v>2.6280000000000001</v>
      </c>
      <c r="H14">
        <v>10</v>
      </c>
      <c r="I14">
        <f t="shared" si="0"/>
        <v>4.7619047619047619</v>
      </c>
      <c r="J14">
        <v>0</v>
      </c>
      <c r="K14">
        <v>188</v>
      </c>
      <c r="L14">
        <v>21</v>
      </c>
      <c r="M14">
        <v>1</v>
      </c>
      <c r="N14">
        <f t="shared" si="1"/>
        <v>89.523809523809518</v>
      </c>
      <c r="O14">
        <f t="shared" si="2"/>
        <v>10</v>
      </c>
      <c r="P14">
        <f t="shared" si="3"/>
        <v>0.47619047619047616</v>
      </c>
      <c r="Q14">
        <v>0.3189178800518187</v>
      </c>
      <c r="R14">
        <v>2.3846842231956861E-6</v>
      </c>
    </row>
    <row r="15" spans="1:18" x14ac:dyDescent="0.3">
      <c r="A15" t="s">
        <v>34</v>
      </c>
      <c r="B15">
        <v>168</v>
      </c>
      <c r="C15">
        <v>1.74</v>
      </c>
      <c r="D15">
        <v>2.61</v>
      </c>
      <c r="E15">
        <v>3.48</v>
      </c>
      <c r="F15">
        <v>4.0960000000000001</v>
      </c>
      <c r="G15">
        <v>1.974</v>
      </c>
      <c r="H15">
        <v>5</v>
      </c>
      <c r="I15">
        <f t="shared" si="0"/>
        <v>2.9761904761904763</v>
      </c>
      <c r="J15">
        <v>4</v>
      </c>
      <c r="K15">
        <v>148</v>
      </c>
      <c r="L15">
        <v>15</v>
      </c>
      <c r="M15">
        <v>5</v>
      </c>
      <c r="N15">
        <f t="shared" si="1"/>
        <v>88.095238095238102</v>
      </c>
      <c r="O15">
        <f t="shared" si="2"/>
        <v>8.9285714285714288</v>
      </c>
      <c r="P15">
        <f t="shared" si="3"/>
        <v>2.9761904761904763</v>
      </c>
      <c r="Q15">
        <v>-7.0566978109115761E-2</v>
      </c>
      <c r="R15">
        <v>0.36337256611654029</v>
      </c>
    </row>
    <row r="16" spans="1:18" x14ac:dyDescent="0.3">
      <c r="A16" t="s">
        <v>37</v>
      </c>
      <c r="B16">
        <v>72</v>
      </c>
      <c r="C16">
        <v>1.74</v>
      </c>
      <c r="D16">
        <v>3.48</v>
      </c>
      <c r="E16">
        <v>6.09</v>
      </c>
      <c r="F16">
        <v>4.4859999999999998</v>
      </c>
      <c r="G16">
        <v>3.2709999999999999</v>
      </c>
      <c r="H16">
        <v>4</v>
      </c>
      <c r="I16">
        <f t="shared" si="0"/>
        <v>5.5555555555555554</v>
      </c>
      <c r="J16">
        <v>1</v>
      </c>
      <c r="K16">
        <v>62</v>
      </c>
      <c r="L16">
        <v>9</v>
      </c>
      <c r="M16">
        <v>1</v>
      </c>
      <c r="N16">
        <f t="shared" si="1"/>
        <v>86.111111111111114</v>
      </c>
      <c r="O16">
        <f t="shared" si="2"/>
        <v>12.5</v>
      </c>
      <c r="P16">
        <f t="shared" si="3"/>
        <v>1.3888888888888888</v>
      </c>
      <c r="Q16">
        <v>-4.9373412412165682E-2</v>
      </c>
      <c r="R16">
        <v>0.68043730630651611</v>
      </c>
    </row>
    <row r="17" spans="1:18" x14ac:dyDescent="0.3">
      <c r="A17" t="s">
        <v>49</v>
      </c>
      <c r="B17">
        <v>134</v>
      </c>
      <c r="C17">
        <v>3.48</v>
      </c>
      <c r="D17">
        <v>6.09</v>
      </c>
      <c r="E17">
        <v>14.571999999999999</v>
      </c>
      <c r="F17">
        <v>17.977</v>
      </c>
      <c r="G17">
        <v>7.03</v>
      </c>
      <c r="H17">
        <v>44</v>
      </c>
      <c r="I17">
        <f t="shared" si="0"/>
        <v>32.835820895522389</v>
      </c>
      <c r="J17">
        <v>24</v>
      </c>
      <c r="K17">
        <v>90</v>
      </c>
      <c r="L17">
        <v>32</v>
      </c>
      <c r="M17">
        <v>12</v>
      </c>
      <c r="N17">
        <f t="shared" si="1"/>
        <v>67.164179104477611</v>
      </c>
      <c r="O17">
        <f t="shared" si="2"/>
        <v>23.880597014925375</v>
      </c>
      <c r="P17">
        <f t="shared" si="3"/>
        <v>8.9552238805970141</v>
      </c>
      <c r="Q17">
        <v>-5.3659552510710584E-3</v>
      </c>
      <c r="R17">
        <v>0.9509339970045807</v>
      </c>
    </row>
    <row r="18" spans="1:18" x14ac:dyDescent="0.3">
      <c r="A18" t="s">
        <v>43</v>
      </c>
      <c r="B18">
        <v>402</v>
      </c>
      <c r="C18">
        <v>3.48</v>
      </c>
      <c r="D18">
        <v>10.875</v>
      </c>
      <c r="E18">
        <v>27.84</v>
      </c>
      <c r="F18">
        <v>24.667999999999999</v>
      </c>
      <c r="G18">
        <v>9.2530000000000001</v>
      </c>
      <c r="H18">
        <v>210</v>
      </c>
      <c r="I18">
        <f t="shared" si="0"/>
        <v>52.238805970149251</v>
      </c>
      <c r="J18">
        <v>132</v>
      </c>
      <c r="K18">
        <v>306</v>
      </c>
      <c r="L18">
        <v>87</v>
      </c>
      <c r="M18">
        <v>9</v>
      </c>
      <c r="N18">
        <f t="shared" si="1"/>
        <v>76.119402985074629</v>
      </c>
      <c r="O18">
        <f t="shared" si="2"/>
        <v>21.64179104477612</v>
      </c>
      <c r="P18">
        <f t="shared" si="3"/>
        <v>2.2388059701492535</v>
      </c>
      <c r="Q18">
        <v>0.1100570678503439</v>
      </c>
      <c r="R18">
        <v>2.735091691845758E-2</v>
      </c>
    </row>
    <row r="19" spans="1:18" x14ac:dyDescent="0.3">
      <c r="A19" t="s">
        <v>50</v>
      </c>
      <c r="B19">
        <v>18</v>
      </c>
      <c r="C19">
        <v>0.29199999999999998</v>
      </c>
      <c r="D19">
        <v>1.3049999999999999</v>
      </c>
      <c r="E19">
        <v>11.526999999999999</v>
      </c>
      <c r="F19">
        <v>13.416</v>
      </c>
      <c r="G19">
        <v>1.714</v>
      </c>
      <c r="H19">
        <v>5</v>
      </c>
      <c r="I19">
        <f t="shared" si="0"/>
        <v>27.777777777777779</v>
      </c>
      <c r="J19">
        <v>4</v>
      </c>
      <c r="K19">
        <v>12</v>
      </c>
      <c r="L19">
        <v>6</v>
      </c>
      <c r="M19">
        <v>0</v>
      </c>
      <c r="N19">
        <f t="shared" si="1"/>
        <v>66.666666666666671</v>
      </c>
      <c r="O19">
        <f t="shared" si="2"/>
        <v>33.333333333333336</v>
      </c>
      <c r="P19">
        <f t="shared" si="3"/>
        <v>0</v>
      </c>
      <c r="Q19">
        <v>-3.1287105242330741E-2</v>
      </c>
      <c r="R19">
        <v>0.90191724807368012</v>
      </c>
    </row>
    <row r="20" spans="1:18" x14ac:dyDescent="0.3">
      <c r="A20" t="s">
        <v>42</v>
      </c>
      <c r="B20">
        <v>77</v>
      </c>
      <c r="C20">
        <v>0.87</v>
      </c>
      <c r="D20">
        <v>1.74</v>
      </c>
      <c r="E20">
        <v>2.61</v>
      </c>
      <c r="F20">
        <v>2.2149999999999999</v>
      </c>
      <c r="G20">
        <v>1.4490000000000001</v>
      </c>
      <c r="H20">
        <v>0</v>
      </c>
      <c r="I20">
        <f t="shared" si="0"/>
        <v>0</v>
      </c>
      <c r="J20">
        <v>0</v>
      </c>
      <c r="K20">
        <v>60</v>
      </c>
      <c r="L20">
        <v>12</v>
      </c>
      <c r="M20">
        <v>5</v>
      </c>
      <c r="N20">
        <f t="shared" si="1"/>
        <v>77.922077922077918</v>
      </c>
      <c r="O20">
        <f t="shared" si="2"/>
        <v>15.584415584415584</v>
      </c>
      <c r="P20">
        <f t="shared" si="3"/>
        <v>6.4935064935064934</v>
      </c>
      <c r="Q20">
        <v>0.1153583989694841</v>
      </c>
      <c r="R20">
        <v>0.31777094428353903</v>
      </c>
    </row>
    <row r="21" spans="1:18" x14ac:dyDescent="0.3">
      <c r="A21" t="s">
        <v>52</v>
      </c>
      <c r="B21">
        <v>18</v>
      </c>
      <c r="C21">
        <v>0.87</v>
      </c>
      <c r="D21">
        <v>3.0449999999999999</v>
      </c>
      <c r="E21">
        <v>4.3499999999999996</v>
      </c>
      <c r="F21">
        <v>3.056</v>
      </c>
      <c r="G21">
        <v>1.8540000000000001</v>
      </c>
      <c r="H21">
        <v>1</v>
      </c>
      <c r="I21">
        <f t="shared" si="0"/>
        <v>5.5555555555555554</v>
      </c>
      <c r="J21">
        <v>0</v>
      </c>
      <c r="K21">
        <v>10</v>
      </c>
      <c r="L21">
        <v>2</v>
      </c>
      <c r="M21">
        <v>6</v>
      </c>
      <c r="N21">
        <f t="shared" si="1"/>
        <v>55.555555555555557</v>
      </c>
      <c r="O21">
        <f t="shared" si="2"/>
        <v>11.111111111111111</v>
      </c>
      <c r="P21">
        <f t="shared" si="3"/>
        <v>33.333333333333336</v>
      </c>
      <c r="Q21">
        <v>-0.23922782080774149</v>
      </c>
      <c r="R21">
        <v>0.33903467562287848</v>
      </c>
    </row>
    <row r="22" spans="1:18" x14ac:dyDescent="0.3">
      <c r="A22" t="s">
        <v>25</v>
      </c>
      <c r="B22">
        <v>136</v>
      </c>
      <c r="C22">
        <v>1.74</v>
      </c>
      <c r="D22">
        <v>3.48</v>
      </c>
      <c r="E22">
        <v>5.22</v>
      </c>
      <c r="F22">
        <v>5.32</v>
      </c>
      <c r="G22">
        <v>2.5569999999999999</v>
      </c>
      <c r="H22">
        <v>13</v>
      </c>
      <c r="I22">
        <f t="shared" si="0"/>
        <v>9.5588235294117645</v>
      </c>
      <c r="J22">
        <v>8</v>
      </c>
      <c r="K22">
        <v>129</v>
      </c>
      <c r="L22">
        <v>6</v>
      </c>
      <c r="M22">
        <v>1</v>
      </c>
      <c r="N22">
        <f t="shared" si="1"/>
        <v>94.852941176470594</v>
      </c>
      <c r="O22">
        <f t="shared" si="2"/>
        <v>4.4117647058823533</v>
      </c>
      <c r="P22">
        <f t="shared" si="3"/>
        <v>0.73529411764705888</v>
      </c>
      <c r="Q22">
        <v>5.3633407512274453E-2</v>
      </c>
      <c r="R22">
        <v>0.53516497293169807</v>
      </c>
    </row>
    <row r="23" spans="1:18" x14ac:dyDescent="0.3">
      <c r="A23" t="s">
        <v>40</v>
      </c>
      <c r="B23">
        <v>117</v>
      </c>
      <c r="C23">
        <v>18.27</v>
      </c>
      <c r="D23">
        <v>26.97</v>
      </c>
      <c r="E23">
        <v>37.409999999999997</v>
      </c>
      <c r="F23">
        <v>31.675999999999998</v>
      </c>
      <c r="G23">
        <v>26.658999999999999</v>
      </c>
      <c r="H23">
        <v>112</v>
      </c>
      <c r="I23">
        <f t="shared" si="0"/>
        <v>95.726495726495727</v>
      </c>
      <c r="J23">
        <v>77</v>
      </c>
      <c r="K23">
        <v>95</v>
      </c>
      <c r="L23">
        <v>20</v>
      </c>
      <c r="M23">
        <v>2</v>
      </c>
      <c r="N23">
        <f t="shared" si="1"/>
        <v>81.196581196581192</v>
      </c>
      <c r="O23">
        <f t="shared" si="2"/>
        <v>17.094017094017094</v>
      </c>
      <c r="P23">
        <f t="shared" si="3"/>
        <v>1.7094017094017093</v>
      </c>
      <c r="Q23">
        <v>9.570910041211661E-2</v>
      </c>
      <c r="R23">
        <v>0.30465797040120618</v>
      </c>
    </row>
    <row r="24" spans="1:18" x14ac:dyDescent="0.3">
      <c r="A24" t="s">
        <v>51</v>
      </c>
      <c r="B24">
        <v>1224</v>
      </c>
      <c r="C24">
        <v>2.61</v>
      </c>
      <c r="D24">
        <v>6.96</v>
      </c>
      <c r="E24">
        <v>13.92</v>
      </c>
      <c r="F24">
        <v>10.459</v>
      </c>
      <c r="G24">
        <v>5.5220000000000002</v>
      </c>
      <c r="H24">
        <v>453</v>
      </c>
      <c r="I24">
        <f t="shared" si="0"/>
        <v>37.009803921568626</v>
      </c>
      <c r="J24">
        <v>176</v>
      </c>
      <c r="K24">
        <v>804</v>
      </c>
      <c r="L24">
        <v>266</v>
      </c>
      <c r="M24">
        <v>154</v>
      </c>
      <c r="N24">
        <f t="shared" si="1"/>
        <v>65.686274509803923</v>
      </c>
      <c r="O24">
        <f t="shared" si="2"/>
        <v>21.732026143790851</v>
      </c>
      <c r="P24">
        <f t="shared" si="3"/>
        <v>12.581699346405228</v>
      </c>
      <c r="Q24">
        <v>7.8240663918685879E-2</v>
      </c>
      <c r="R24">
        <v>6.1681198127318477E-3</v>
      </c>
    </row>
    <row r="25" spans="1:18" x14ac:dyDescent="0.3">
      <c r="A25" t="s">
        <v>48</v>
      </c>
      <c r="B25">
        <v>239</v>
      </c>
      <c r="C25">
        <v>4.7850000000000001</v>
      </c>
      <c r="D25">
        <v>8.6999999999999993</v>
      </c>
      <c r="E25">
        <v>13.05</v>
      </c>
      <c r="F25">
        <v>10.313000000000001</v>
      </c>
      <c r="G25">
        <v>6.8579999999999997</v>
      </c>
      <c r="H25">
        <v>101</v>
      </c>
      <c r="I25">
        <f t="shared" si="0"/>
        <v>42.25941422594142</v>
      </c>
      <c r="J25">
        <v>25</v>
      </c>
      <c r="K25">
        <v>164</v>
      </c>
      <c r="L25">
        <v>60</v>
      </c>
      <c r="M25">
        <v>15</v>
      </c>
      <c r="N25">
        <f t="shared" si="1"/>
        <v>68.61924686192468</v>
      </c>
      <c r="O25">
        <f t="shared" si="2"/>
        <v>25.10460251046025</v>
      </c>
      <c r="P25">
        <f t="shared" si="3"/>
        <v>6.2761506276150625</v>
      </c>
      <c r="Q25">
        <v>9.2214306145740003E-3</v>
      </c>
      <c r="R25">
        <v>0.88722576734516656</v>
      </c>
    </row>
    <row r="26" spans="1:18" x14ac:dyDescent="0.3">
      <c r="A26" t="s">
        <v>35</v>
      </c>
      <c r="B26">
        <v>534</v>
      </c>
      <c r="C26">
        <v>1.74</v>
      </c>
      <c r="D26">
        <v>2.61</v>
      </c>
      <c r="E26">
        <v>5.22</v>
      </c>
      <c r="F26">
        <v>3.617</v>
      </c>
      <c r="G26">
        <v>2.2480000000000002</v>
      </c>
      <c r="H26">
        <v>14</v>
      </c>
      <c r="I26">
        <f t="shared" si="0"/>
        <v>2.6217228464419478</v>
      </c>
      <c r="J26">
        <v>5</v>
      </c>
      <c r="K26">
        <v>470</v>
      </c>
      <c r="L26">
        <v>58</v>
      </c>
      <c r="M26">
        <v>6</v>
      </c>
      <c r="N26">
        <f t="shared" si="1"/>
        <v>88.014981273408239</v>
      </c>
      <c r="O26">
        <f t="shared" si="2"/>
        <v>10.861423220973784</v>
      </c>
      <c r="P26">
        <f t="shared" si="3"/>
        <v>1.1235955056179776</v>
      </c>
      <c r="Q26">
        <v>-7.0875849395621946E-3</v>
      </c>
      <c r="R26">
        <v>0.870202492780491</v>
      </c>
    </row>
    <row r="27" spans="1:18" x14ac:dyDescent="0.3">
      <c r="A27" t="s">
        <v>22</v>
      </c>
      <c r="B27">
        <v>490</v>
      </c>
      <c r="C27">
        <v>0.87</v>
      </c>
      <c r="D27">
        <v>1.74</v>
      </c>
      <c r="E27">
        <v>3.48</v>
      </c>
      <c r="F27">
        <v>2.5219999999999998</v>
      </c>
      <c r="G27">
        <v>1.5760000000000001</v>
      </c>
      <c r="H27">
        <v>5</v>
      </c>
      <c r="I27">
        <f t="shared" si="0"/>
        <v>1.0204081632653061</v>
      </c>
      <c r="J27">
        <v>1</v>
      </c>
      <c r="K27">
        <v>467</v>
      </c>
      <c r="L27">
        <v>22</v>
      </c>
      <c r="M27">
        <v>1</v>
      </c>
      <c r="N27">
        <f t="shared" si="1"/>
        <v>95.306122448979593</v>
      </c>
      <c r="O27">
        <f t="shared" si="2"/>
        <v>4.4897959183673466</v>
      </c>
      <c r="P27">
        <f t="shared" si="3"/>
        <v>0.20408163265306123</v>
      </c>
      <c r="Q27">
        <v>0.13938130337598931</v>
      </c>
      <c r="R27">
        <v>1.9843465463106869E-3</v>
      </c>
    </row>
    <row r="28" spans="1:18" x14ac:dyDescent="0.3">
      <c r="A28" t="s">
        <v>27</v>
      </c>
      <c r="B28">
        <v>32</v>
      </c>
      <c r="C28">
        <v>0.1</v>
      </c>
      <c r="D28">
        <v>0.87</v>
      </c>
      <c r="E28">
        <v>1.74</v>
      </c>
      <c r="F28">
        <v>1.6080000000000001</v>
      </c>
      <c r="G28">
        <v>0.73799999999999999</v>
      </c>
      <c r="H28">
        <v>0</v>
      </c>
      <c r="I28">
        <f t="shared" si="0"/>
        <v>0</v>
      </c>
      <c r="J28">
        <v>0</v>
      </c>
      <c r="K28">
        <v>30</v>
      </c>
      <c r="L28">
        <v>1</v>
      </c>
      <c r="M28">
        <v>1</v>
      </c>
      <c r="N28">
        <f t="shared" si="1"/>
        <v>93.75</v>
      </c>
      <c r="O28">
        <f t="shared" si="2"/>
        <v>3.125</v>
      </c>
      <c r="P28">
        <f t="shared" si="3"/>
        <v>3.125</v>
      </c>
      <c r="Q28">
        <v>-6.2601509112283002E-2</v>
      </c>
      <c r="R28">
        <v>0.7335760794295102</v>
      </c>
    </row>
    <row r="29" spans="1:18" x14ac:dyDescent="0.3">
      <c r="A29" t="s">
        <v>20</v>
      </c>
      <c r="B29">
        <v>356</v>
      </c>
      <c r="C29">
        <v>0.87</v>
      </c>
      <c r="D29">
        <v>1.74</v>
      </c>
      <c r="E29">
        <v>3.48</v>
      </c>
      <c r="F29">
        <v>2.6640000000000001</v>
      </c>
      <c r="G29">
        <v>1.5840000000000001</v>
      </c>
      <c r="H29">
        <v>5</v>
      </c>
      <c r="I29">
        <f t="shared" si="0"/>
        <v>1.404494382022472</v>
      </c>
      <c r="J29">
        <v>2</v>
      </c>
      <c r="K29">
        <v>346</v>
      </c>
      <c r="L29">
        <v>8</v>
      </c>
      <c r="M29">
        <v>2</v>
      </c>
      <c r="N29">
        <f t="shared" si="1"/>
        <v>97.19101123595506</v>
      </c>
      <c r="O29">
        <f t="shared" si="2"/>
        <v>2.2471910112359552</v>
      </c>
      <c r="P29">
        <f t="shared" si="3"/>
        <v>0.5617977528089888</v>
      </c>
      <c r="Q29">
        <v>3.3791762409891728E-2</v>
      </c>
      <c r="R29">
        <v>0.52508874165366981</v>
      </c>
    </row>
    <row r="30" spans="1:18" x14ac:dyDescent="0.3">
      <c r="A30" t="s">
        <v>39</v>
      </c>
      <c r="B30">
        <v>105</v>
      </c>
      <c r="C30">
        <v>1.74</v>
      </c>
      <c r="D30">
        <v>2.61</v>
      </c>
      <c r="E30">
        <v>4.3499999999999996</v>
      </c>
      <c r="F30">
        <v>3.0070000000000001</v>
      </c>
      <c r="G30">
        <v>2.0920000000000001</v>
      </c>
      <c r="H30">
        <v>1</v>
      </c>
      <c r="I30">
        <f t="shared" si="0"/>
        <v>0.95238095238095233</v>
      </c>
      <c r="J30">
        <v>0</v>
      </c>
      <c r="K30">
        <v>86</v>
      </c>
      <c r="L30">
        <v>17</v>
      </c>
      <c r="M30">
        <v>2</v>
      </c>
      <c r="N30">
        <f t="shared" si="1"/>
        <v>81.904761904761898</v>
      </c>
      <c r="O30">
        <f t="shared" si="2"/>
        <v>16.19047619047619</v>
      </c>
      <c r="P30">
        <f t="shared" si="3"/>
        <v>1.9047619047619047</v>
      </c>
      <c r="Q30">
        <v>7.1764007119744219E-2</v>
      </c>
      <c r="R30">
        <v>0.46692072015798969</v>
      </c>
    </row>
    <row r="31" spans="1:18" x14ac:dyDescent="0.3">
      <c r="A31" t="s">
        <v>29</v>
      </c>
      <c r="B31">
        <v>415</v>
      </c>
      <c r="C31">
        <v>0.80700000000000005</v>
      </c>
      <c r="D31">
        <v>1.74</v>
      </c>
      <c r="E31">
        <v>3.23</v>
      </c>
      <c r="F31">
        <v>2.5670000000000002</v>
      </c>
      <c r="G31">
        <v>1.4219999999999999</v>
      </c>
      <c r="H31">
        <v>5</v>
      </c>
      <c r="I31">
        <f t="shared" si="0"/>
        <v>1.2048192771084338</v>
      </c>
      <c r="J31">
        <v>1</v>
      </c>
      <c r="K31">
        <v>384</v>
      </c>
      <c r="L31">
        <v>28</v>
      </c>
      <c r="M31">
        <v>3</v>
      </c>
      <c r="N31">
        <f t="shared" si="1"/>
        <v>92.53012048192771</v>
      </c>
      <c r="O31">
        <f t="shared" si="2"/>
        <v>6.7469879518072293</v>
      </c>
      <c r="P31">
        <f t="shared" si="3"/>
        <v>0.72289156626506024</v>
      </c>
      <c r="Q31">
        <v>-1.8494365138722931E-2</v>
      </c>
      <c r="R31">
        <v>0.70717369250282802</v>
      </c>
    </row>
    <row r="32" spans="1:18" x14ac:dyDescent="0.3">
      <c r="A32" t="s">
        <v>31</v>
      </c>
      <c r="B32">
        <v>32</v>
      </c>
      <c r="C32">
        <v>1.615</v>
      </c>
      <c r="D32">
        <v>4.5659999999999998</v>
      </c>
      <c r="E32">
        <v>38.497</v>
      </c>
      <c r="F32">
        <v>21.408999999999999</v>
      </c>
      <c r="G32">
        <v>5.6609999999999996</v>
      </c>
      <c r="H32">
        <v>13</v>
      </c>
      <c r="I32">
        <f t="shared" si="0"/>
        <v>40.625</v>
      </c>
      <c r="J32">
        <v>11</v>
      </c>
      <c r="K32">
        <v>29</v>
      </c>
      <c r="L32">
        <v>3</v>
      </c>
      <c r="M32">
        <v>0</v>
      </c>
      <c r="N32">
        <f t="shared" si="1"/>
        <v>90.625</v>
      </c>
      <c r="O32">
        <f t="shared" si="2"/>
        <v>9.375</v>
      </c>
      <c r="P32">
        <f t="shared" si="3"/>
        <v>0</v>
      </c>
      <c r="Q32">
        <v>0.21146586210008481</v>
      </c>
      <c r="R32">
        <v>0.24530232893187101</v>
      </c>
    </row>
    <row r="33" spans="1:18" x14ac:dyDescent="0.3">
      <c r="A33" t="s">
        <v>38</v>
      </c>
      <c r="B33">
        <v>40</v>
      </c>
      <c r="C33">
        <v>6.3070000000000004</v>
      </c>
      <c r="D33">
        <v>22.62</v>
      </c>
      <c r="E33">
        <v>53.94</v>
      </c>
      <c r="F33">
        <v>43.307000000000002</v>
      </c>
      <c r="G33">
        <v>17.149999999999999</v>
      </c>
      <c r="H33">
        <v>23</v>
      </c>
      <c r="I33">
        <f t="shared" si="0"/>
        <v>57.5</v>
      </c>
      <c r="J33">
        <v>21</v>
      </c>
      <c r="K33">
        <v>33</v>
      </c>
      <c r="L33">
        <v>5</v>
      </c>
      <c r="M33">
        <v>2</v>
      </c>
      <c r="N33">
        <f t="shared" si="1"/>
        <v>82.5</v>
      </c>
      <c r="O33">
        <f t="shared" si="2"/>
        <v>12.5</v>
      </c>
      <c r="P33">
        <f t="shared" si="3"/>
        <v>5</v>
      </c>
      <c r="Q33">
        <v>-6.865159875047884E-2</v>
      </c>
      <c r="R33">
        <v>0.67381358511605438</v>
      </c>
    </row>
    <row r="34" spans="1:18" x14ac:dyDescent="0.3">
      <c r="A34" t="s">
        <v>21</v>
      </c>
      <c r="B34">
        <v>49</v>
      </c>
      <c r="C34">
        <v>2.61</v>
      </c>
      <c r="D34">
        <v>4.3499999999999996</v>
      </c>
      <c r="E34">
        <v>6.96</v>
      </c>
      <c r="F34">
        <v>5.883</v>
      </c>
      <c r="G34">
        <v>3.5310000000000001</v>
      </c>
      <c r="H34">
        <v>6</v>
      </c>
      <c r="I34">
        <f t="shared" si="0"/>
        <v>12.244897959183673</v>
      </c>
      <c r="J34">
        <v>2</v>
      </c>
      <c r="K34">
        <v>47</v>
      </c>
      <c r="L34">
        <v>1</v>
      </c>
      <c r="M34">
        <v>1</v>
      </c>
      <c r="N34">
        <f t="shared" si="1"/>
        <v>95.91836734693878</v>
      </c>
      <c r="O34">
        <f t="shared" si="2"/>
        <v>2.0408163265306123</v>
      </c>
      <c r="P34">
        <f t="shared" si="3"/>
        <v>2.0408163265306123</v>
      </c>
      <c r="Q34">
        <v>-6.163370215501781E-2</v>
      </c>
      <c r="R34">
        <v>0.67397514867183639</v>
      </c>
    </row>
    <row r="35" spans="1:18" x14ac:dyDescent="0.3">
      <c r="A35" t="s">
        <v>30</v>
      </c>
      <c r="B35">
        <v>131</v>
      </c>
      <c r="C35">
        <v>5.22</v>
      </c>
      <c r="D35">
        <v>8.6999999999999993</v>
      </c>
      <c r="E35">
        <v>13.92</v>
      </c>
      <c r="F35">
        <v>10.321</v>
      </c>
      <c r="G35">
        <v>7.7990000000000004</v>
      </c>
      <c r="H35">
        <v>55</v>
      </c>
      <c r="I35">
        <f t="shared" si="0"/>
        <v>41.984732824427482</v>
      </c>
      <c r="J35">
        <v>13</v>
      </c>
      <c r="K35">
        <v>121</v>
      </c>
      <c r="L35">
        <v>10</v>
      </c>
      <c r="M35">
        <v>0</v>
      </c>
      <c r="N35">
        <f t="shared" si="1"/>
        <v>92.36641221374046</v>
      </c>
      <c r="O35">
        <f t="shared" si="2"/>
        <v>7.6335877862595423</v>
      </c>
      <c r="P35">
        <f t="shared" si="3"/>
        <v>0</v>
      </c>
      <c r="Q35">
        <v>5.807583176698973E-2</v>
      </c>
      <c r="R35">
        <v>0.50996379595876884</v>
      </c>
    </row>
    <row r="36" spans="1:18" x14ac:dyDescent="0.3">
      <c r="A36" t="s">
        <v>54</v>
      </c>
      <c r="B36">
        <v>33</v>
      </c>
      <c r="C36">
        <v>0.87</v>
      </c>
      <c r="D36">
        <v>1.74</v>
      </c>
      <c r="E36">
        <v>2.61</v>
      </c>
      <c r="F36">
        <v>2.665</v>
      </c>
      <c r="G36">
        <v>1.268</v>
      </c>
      <c r="H36">
        <v>1</v>
      </c>
      <c r="I36">
        <f t="shared" si="0"/>
        <v>3.0303030303030303</v>
      </c>
      <c r="J36">
        <v>1</v>
      </c>
      <c r="K36">
        <v>14</v>
      </c>
      <c r="L36">
        <v>8</v>
      </c>
      <c r="M36">
        <v>11</v>
      </c>
      <c r="N36">
        <f t="shared" si="1"/>
        <v>42.424242424242422</v>
      </c>
      <c r="O36">
        <f t="shared" si="2"/>
        <v>24.242424242424242</v>
      </c>
      <c r="P36">
        <f t="shared" si="3"/>
        <v>33.333333333333336</v>
      </c>
      <c r="Q36">
        <v>0.1216506107014844</v>
      </c>
      <c r="R36">
        <v>0.50006000945167428</v>
      </c>
    </row>
    <row r="37" spans="1:18" x14ac:dyDescent="0.3">
      <c r="A37" t="s">
        <v>45</v>
      </c>
      <c r="B37">
        <v>209</v>
      </c>
      <c r="C37">
        <v>3.48</v>
      </c>
      <c r="D37">
        <v>6.96</v>
      </c>
      <c r="E37">
        <v>13.05</v>
      </c>
      <c r="F37">
        <v>10.634</v>
      </c>
      <c r="G37">
        <v>6.0590000000000002</v>
      </c>
      <c r="H37">
        <v>69</v>
      </c>
      <c r="I37">
        <f t="shared" si="0"/>
        <v>33.014354066985646</v>
      </c>
      <c r="J37">
        <v>25</v>
      </c>
      <c r="K37">
        <v>154</v>
      </c>
      <c r="L37">
        <v>44</v>
      </c>
      <c r="M37">
        <v>11</v>
      </c>
      <c r="N37">
        <f t="shared" si="1"/>
        <v>73.684210526315795</v>
      </c>
      <c r="O37">
        <f t="shared" si="2"/>
        <v>21.05263157894737</v>
      </c>
      <c r="P37">
        <f t="shared" si="3"/>
        <v>5.2631578947368425</v>
      </c>
      <c r="Q37">
        <v>-4.5622007985459991E-2</v>
      </c>
      <c r="R37">
        <v>0.51186543729073097</v>
      </c>
    </row>
    <row r="38" spans="1:18" x14ac:dyDescent="0.3">
      <c r="A38" t="s">
        <v>46</v>
      </c>
      <c r="B38">
        <v>22</v>
      </c>
      <c r="C38">
        <v>0.1</v>
      </c>
      <c r="D38">
        <v>0.87</v>
      </c>
      <c r="E38">
        <v>1.74</v>
      </c>
      <c r="F38">
        <v>1.544</v>
      </c>
      <c r="G38">
        <v>0.505</v>
      </c>
      <c r="H38">
        <v>1</v>
      </c>
      <c r="I38">
        <f t="shared" si="0"/>
        <v>4.5454545454545459</v>
      </c>
      <c r="J38">
        <v>0</v>
      </c>
      <c r="K38">
        <v>16</v>
      </c>
      <c r="L38">
        <v>5</v>
      </c>
      <c r="M38">
        <v>1</v>
      </c>
      <c r="N38">
        <f t="shared" si="1"/>
        <v>72.727272727272734</v>
      </c>
      <c r="O38">
        <f t="shared" si="2"/>
        <v>22.727272727272727</v>
      </c>
      <c r="P38">
        <f t="shared" si="3"/>
        <v>4.5454545454545459</v>
      </c>
      <c r="Q38">
        <v>-1.1339781501517741E-2</v>
      </c>
      <c r="R38">
        <v>0.96005468954995754</v>
      </c>
    </row>
  </sheetData>
  <sortState ref="A2:V38">
    <sortCondition ref="A2:A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6"/>
  <sheetViews>
    <sheetView tabSelected="1" topLeftCell="A25" workbookViewId="0">
      <selection activeCell="B28" sqref="B28"/>
    </sheetView>
  </sheetViews>
  <sheetFormatPr defaultRowHeight="14.4" x14ac:dyDescent="0.3"/>
  <cols>
    <col min="1" max="1" width="38" customWidth="1"/>
    <col min="2" max="2" width="18.6640625" bestFit="1" customWidth="1"/>
    <col min="3" max="3" width="22" bestFit="1" customWidth="1"/>
    <col min="4" max="4" width="12" bestFit="1" customWidth="1"/>
  </cols>
  <sheetData>
    <row r="1" spans="1:14" ht="15" thickBot="1" x14ac:dyDescent="0.35">
      <c r="A1" s="5"/>
      <c r="B1" s="5" t="s">
        <v>71</v>
      </c>
      <c r="C1" s="5" t="s">
        <v>72</v>
      </c>
      <c r="D1" s="5" t="s">
        <v>73</v>
      </c>
      <c r="I1" s="6"/>
      <c r="J1" s="6"/>
    </row>
    <row r="2" spans="1:14" ht="55.8" thickBot="1" x14ac:dyDescent="0.35">
      <c r="A2" s="4" t="s">
        <v>70</v>
      </c>
      <c r="B2">
        <v>3</v>
      </c>
      <c r="C2">
        <v>50</v>
      </c>
      <c r="D2">
        <v>0.06</v>
      </c>
      <c r="I2" s="7" t="s">
        <v>74</v>
      </c>
      <c r="J2" s="7" t="s">
        <v>75</v>
      </c>
    </row>
    <row r="3" spans="1:14" ht="83.4" thickBot="1" x14ac:dyDescent="0.35">
      <c r="A3" s="2" t="s">
        <v>69</v>
      </c>
      <c r="B3">
        <v>196</v>
      </c>
      <c r="C3">
        <v>1080</v>
      </c>
      <c r="D3">
        <v>0.18148148150000001</v>
      </c>
      <c r="I3" s="6" t="s">
        <v>76</v>
      </c>
      <c r="J3" s="6" t="s">
        <v>77</v>
      </c>
    </row>
    <row r="4" spans="1:14" ht="69.599999999999994" thickBot="1" x14ac:dyDescent="0.35">
      <c r="A4" s="2" t="s">
        <v>142</v>
      </c>
      <c r="B4">
        <v>16</v>
      </c>
      <c r="C4">
        <v>280</v>
      </c>
      <c r="D4">
        <v>5.7142857140000003E-2</v>
      </c>
      <c r="I4" s="6" t="s">
        <v>80</v>
      </c>
      <c r="J4" s="6" t="s">
        <v>81</v>
      </c>
    </row>
    <row r="5" spans="1:14" s="13" customFormat="1" ht="28.2" thickBot="1" x14ac:dyDescent="0.35">
      <c r="A5" s="15" t="s">
        <v>141</v>
      </c>
      <c r="B5" s="13">
        <v>23</v>
      </c>
      <c r="C5" s="13">
        <v>344</v>
      </c>
      <c r="D5" s="13">
        <f>B5/C5</f>
        <v>6.6860465116279064E-2</v>
      </c>
      <c r="I5" s="14" t="s">
        <v>153</v>
      </c>
      <c r="J5" s="14" t="s">
        <v>143</v>
      </c>
      <c r="K5" s="13" t="s">
        <v>144</v>
      </c>
      <c r="L5" s="13" t="s">
        <v>145</v>
      </c>
      <c r="M5" s="13" t="s">
        <v>146</v>
      </c>
    </row>
    <row r="6" spans="1:14" s="13" customFormat="1" ht="166.2" thickBot="1" x14ac:dyDescent="0.35">
      <c r="A6" s="15" t="s">
        <v>68</v>
      </c>
      <c r="B6" s="13">
        <v>17</v>
      </c>
      <c r="C6" s="13">
        <v>117</v>
      </c>
      <c r="D6" s="13">
        <f>B6/C6</f>
        <v>0.14529914529914531</v>
      </c>
      <c r="I6" s="19" t="s">
        <v>82</v>
      </c>
      <c r="J6" s="19" t="s">
        <v>83</v>
      </c>
    </row>
    <row r="7" spans="1:14" s="17" customFormat="1" ht="42" thickBot="1" x14ac:dyDescent="0.35">
      <c r="A7" s="16" t="s">
        <v>23</v>
      </c>
      <c r="B7" s="17">
        <v>6</v>
      </c>
      <c r="C7" s="17">
        <v>104</v>
      </c>
      <c r="D7" s="17">
        <f>B7/C7</f>
        <v>5.7692307692307696E-2</v>
      </c>
      <c r="I7" s="18" t="s">
        <v>84</v>
      </c>
      <c r="J7" s="18" t="s">
        <v>23</v>
      </c>
    </row>
    <row r="8" spans="1:14" ht="55.8" thickBot="1" x14ac:dyDescent="0.35">
      <c r="A8" s="2" t="s">
        <v>67</v>
      </c>
      <c r="B8" s="3">
        <v>42</v>
      </c>
      <c r="C8" s="3">
        <v>135</v>
      </c>
      <c r="D8">
        <v>0.3111111111</v>
      </c>
      <c r="I8" s="6" t="s">
        <v>154</v>
      </c>
      <c r="J8" s="6" t="s">
        <v>85</v>
      </c>
      <c r="K8" s="13" t="s">
        <v>143</v>
      </c>
      <c r="L8" s="13" t="s">
        <v>144</v>
      </c>
      <c r="M8" s="13" t="s">
        <v>145</v>
      </c>
      <c r="N8" s="13" t="s">
        <v>148</v>
      </c>
    </row>
    <row r="9" spans="1:14" ht="55.8" thickBot="1" x14ac:dyDescent="0.35">
      <c r="A9" s="2" t="s">
        <v>66</v>
      </c>
      <c r="B9" s="3">
        <v>0</v>
      </c>
      <c r="C9" s="3">
        <v>18</v>
      </c>
      <c r="D9">
        <v>0</v>
      </c>
      <c r="I9" s="6" t="s">
        <v>155</v>
      </c>
      <c r="J9" s="6" t="s">
        <v>85</v>
      </c>
      <c r="K9" s="13" t="s">
        <v>143</v>
      </c>
      <c r="L9" s="13" t="s">
        <v>144</v>
      </c>
      <c r="M9" s="13" t="s">
        <v>145</v>
      </c>
      <c r="N9" s="13" t="s">
        <v>147</v>
      </c>
    </row>
    <row r="10" spans="1:14" s="13" customFormat="1" ht="124.8" thickBot="1" x14ac:dyDescent="0.35">
      <c r="A10" s="11" t="s">
        <v>139</v>
      </c>
      <c r="B10" s="12">
        <v>9</v>
      </c>
      <c r="C10" s="12">
        <v>87</v>
      </c>
      <c r="D10" s="13">
        <f>B10/C10</f>
        <v>0.10344827586206896</v>
      </c>
      <c r="I10" s="14" t="s">
        <v>104</v>
      </c>
      <c r="J10" s="14" t="s">
        <v>105</v>
      </c>
      <c r="M10" s="13" t="s">
        <v>140</v>
      </c>
    </row>
    <row r="11" spans="1:14" ht="83.4" thickBot="1" x14ac:dyDescent="0.35">
      <c r="A11" s="2" t="s">
        <v>33</v>
      </c>
      <c r="B11" s="3">
        <v>2</v>
      </c>
      <c r="C11" s="3">
        <v>15</v>
      </c>
      <c r="D11">
        <v>0.1333333333</v>
      </c>
      <c r="I11" s="7" t="s">
        <v>132</v>
      </c>
      <c r="J11" s="7" t="s">
        <v>133</v>
      </c>
      <c r="M11" t="s">
        <v>149</v>
      </c>
    </row>
    <row r="12" spans="1:14" s="13" customFormat="1" ht="55.8" thickBot="1" x14ac:dyDescent="0.35">
      <c r="A12" s="15" t="s">
        <v>36</v>
      </c>
      <c r="B12" s="12">
        <v>11</v>
      </c>
      <c r="C12" s="12">
        <v>64</v>
      </c>
      <c r="D12" s="13">
        <f>B12/C12</f>
        <v>0.171875</v>
      </c>
      <c r="I12" s="14" t="s">
        <v>86</v>
      </c>
      <c r="J12" s="14" t="s">
        <v>87</v>
      </c>
    </row>
    <row r="13" spans="1:14" ht="83.4" thickBot="1" x14ac:dyDescent="0.35">
      <c r="A13" s="2" t="s">
        <v>136</v>
      </c>
      <c r="B13">
        <v>0</v>
      </c>
      <c r="C13">
        <v>12</v>
      </c>
      <c r="D13">
        <v>0</v>
      </c>
      <c r="I13" s="7" t="s">
        <v>124</v>
      </c>
      <c r="J13" s="7" t="s">
        <v>125</v>
      </c>
    </row>
    <row r="14" spans="1:14" ht="55.8" thickBot="1" x14ac:dyDescent="0.35">
      <c r="A14" s="2" t="s">
        <v>34</v>
      </c>
      <c r="B14" s="3">
        <v>16</v>
      </c>
      <c r="C14" s="3">
        <v>183</v>
      </c>
      <c r="D14">
        <v>8.7431693990000003E-2</v>
      </c>
      <c r="I14" s="6" t="s">
        <v>88</v>
      </c>
      <c r="J14" s="6" t="s">
        <v>89</v>
      </c>
    </row>
    <row r="15" spans="1:14" ht="111" thickBot="1" x14ac:dyDescent="0.35">
      <c r="A15" s="2" t="s">
        <v>65</v>
      </c>
      <c r="B15" s="3">
        <v>60</v>
      </c>
      <c r="C15" s="3">
        <v>411</v>
      </c>
      <c r="D15">
        <v>0.1459854015</v>
      </c>
      <c r="I15" s="7" t="s">
        <v>90</v>
      </c>
      <c r="J15" s="7" t="s">
        <v>91</v>
      </c>
    </row>
    <row r="16" spans="1:14" ht="69.599999999999994" thickBot="1" x14ac:dyDescent="0.35">
      <c r="A16" s="2" t="s">
        <v>64</v>
      </c>
      <c r="B16" s="3">
        <v>70</v>
      </c>
      <c r="C16" s="3">
        <v>405</v>
      </c>
      <c r="D16">
        <v>0.17283950619999999</v>
      </c>
      <c r="I16" s="7" t="s">
        <v>98</v>
      </c>
      <c r="J16" s="7" t="s">
        <v>99</v>
      </c>
    </row>
    <row r="17" spans="1:23" s="13" customFormat="1" ht="69.599999999999994" thickBot="1" x14ac:dyDescent="0.35">
      <c r="A17" s="15" t="s">
        <v>43</v>
      </c>
      <c r="B17" s="12">
        <f>W20</f>
        <v>170</v>
      </c>
      <c r="C17" s="12">
        <f>W19</f>
        <v>638</v>
      </c>
      <c r="D17" s="13">
        <f>B17/C17</f>
        <v>0.2664576802507837</v>
      </c>
      <c r="I17" s="19" t="s">
        <v>120</v>
      </c>
      <c r="J17" s="19" t="s">
        <v>121</v>
      </c>
    </row>
    <row r="18" spans="1:23" ht="28.2" thickBot="1" x14ac:dyDescent="0.35">
      <c r="A18" s="2" t="s">
        <v>42</v>
      </c>
      <c r="B18" s="3">
        <v>21</v>
      </c>
      <c r="C18" s="3">
        <v>141</v>
      </c>
      <c r="D18">
        <v>0.1489361702</v>
      </c>
      <c r="I18" s="7" t="s">
        <v>106</v>
      </c>
      <c r="J18" s="7" t="s">
        <v>42</v>
      </c>
    </row>
    <row r="19" spans="1:23" ht="55.8" thickBot="1" x14ac:dyDescent="0.35">
      <c r="A19" s="2" t="s">
        <v>63</v>
      </c>
      <c r="B19" s="3">
        <v>191</v>
      </c>
      <c r="C19" s="3">
        <v>1137</v>
      </c>
      <c r="D19">
        <v>0.1679859279</v>
      </c>
      <c r="I19" s="6" t="s">
        <v>100</v>
      </c>
      <c r="J19" s="6" t="s">
        <v>101</v>
      </c>
      <c r="R19">
        <v>180</v>
      </c>
      <c r="S19">
        <v>181</v>
      </c>
      <c r="T19">
        <v>81</v>
      </c>
      <c r="U19">
        <v>76</v>
      </c>
      <c r="V19">
        <v>120</v>
      </c>
      <c r="W19">
        <f>SUM(S19:V19,R19)</f>
        <v>638</v>
      </c>
    </row>
    <row r="20" spans="1:23" ht="83.4" thickBot="1" x14ac:dyDescent="0.35">
      <c r="A20" s="2" t="s">
        <v>62</v>
      </c>
      <c r="B20">
        <v>67</v>
      </c>
      <c r="C20">
        <v>385</v>
      </c>
      <c r="D20">
        <v>0.174025974</v>
      </c>
      <c r="I20" s="7" t="s">
        <v>102</v>
      </c>
      <c r="J20" s="7" t="s">
        <v>103</v>
      </c>
      <c r="R20">
        <v>40</v>
      </c>
      <c r="S20">
        <v>51</v>
      </c>
      <c r="T20">
        <v>21</v>
      </c>
      <c r="U20">
        <v>20</v>
      </c>
      <c r="V20">
        <v>38</v>
      </c>
      <c r="W20">
        <f>SUM(S20:V20,R20)</f>
        <v>170</v>
      </c>
    </row>
    <row r="21" spans="1:23" s="13" customFormat="1" ht="42" thickBot="1" x14ac:dyDescent="0.35">
      <c r="A21" s="15" t="s">
        <v>61</v>
      </c>
      <c r="B21" s="12">
        <v>2</v>
      </c>
      <c r="C21" s="12">
        <v>76</v>
      </c>
      <c r="D21" s="13">
        <f>B21/C21</f>
        <v>2.6315789473684209E-2</v>
      </c>
      <c r="I21" s="14" t="s">
        <v>134</v>
      </c>
      <c r="J21" s="14" t="s">
        <v>135</v>
      </c>
    </row>
    <row r="22" spans="1:23" ht="83.4" thickBot="1" x14ac:dyDescent="0.35">
      <c r="A22" s="2" t="s">
        <v>59</v>
      </c>
      <c r="B22">
        <v>18</v>
      </c>
      <c r="C22">
        <v>170</v>
      </c>
      <c r="D22">
        <v>0.1058823529</v>
      </c>
      <c r="I22" s="7" t="s">
        <v>109</v>
      </c>
      <c r="J22" s="7" t="s">
        <v>110</v>
      </c>
    </row>
    <row r="23" spans="1:23" ht="69.599999999999994" thickBot="1" x14ac:dyDescent="0.35">
      <c r="A23" s="2" t="s">
        <v>58</v>
      </c>
      <c r="B23">
        <v>2</v>
      </c>
      <c r="C23">
        <v>47</v>
      </c>
      <c r="D23">
        <v>4.2553191490000003E-2</v>
      </c>
      <c r="I23" s="6" t="s">
        <v>111</v>
      </c>
      <c r="J23" s="6" t="s">
        <v>112</v>
      </c>
    </row>
    <row r="24" spans="1:23" s="13" customFormat="1" ht="69.599999999999994" thickBot="1" x14ac:dyDescent="0.35">
      <c r="A24" s="15" t="s">
        <v>57</v>
      </c>
      <c r="B24" s="13">
        <v>10</v>
      </c>
      <c r="C24" s="13">
        <v>198</v>
      </c>
      <c r="D24" s="13">
        <f>B24/C24</f>
        <v>5.0505050505050504E-2</v>
      </c>
      <c r="I24" s="14" t="s">
        <v>115</v>
      </c>
      <c r="J24" s="14" t="s">
        <v>116</v>
      </c>
    </row>
    <row r="25" spans="1:23" ht="83.4" thickBot="1" x14ac:dyDescent="0.35">
      <c r="A25" s="2" t="s">
        <v>56</v>
      </c>
      <c r="B25">
        <v>112</v>
      </c>
      <c r="C25">
        <v>472</v>
      </c>
      <c r="D25">
        <v>0.23728813560000001</v>
      </c>
      <c r="I25" s="7" t="s">
        <v>94</v>
      </c>
      <c r="J25" s="7" t="s">
        <v>95</v>
      </c>
    </row>
    <row r="26" spans="1:23" ht="28.2" thickBot="1" x14ac:dyDescent="0.35">
      <c r="A26" s="2" t="s">
        <v>55</v>
      </c>
      <c r="B26">
        <v>11</v>
      </c>
      <c r="C26">
        <v>118</v>
      </c>
      <c r="D26">
        <v>9.3220338979999998E-2</v>
      </c>
      <c r="I26" s="6" t="s">
        <v>119</v>
      </c>
      <c r="J26" s="6" t="s">
        <v>55</v>
      </c>
    </row>
    <row r="27" spans="1:23" s="17" customFormat="1" ht="69.599999999999994" thickBot="1" x14ac:dyDescent="0.35">
      <c r="A27" s="16" t="s">
        <v>123</v>
      </c>
      <c r="B27" s="17">
        <v>71</v>
      </c>
      <c r="C27" s="17">
        <v>646</v>
      </c>
      <c r="D27" s="13">
        <f>B27/C27</f>
        <v>0.10990712074303406</v>
      </c>
      <c r="I27" s="18" t="s">
        <v>122</v>
      </c>
      <c r="J27" s="18" t="s">
        <v>123</v>
      </c>
    </row>
    <row r="28" spans="1:23" s="13" customFormat="1" ht="28.2" thickBot="1" x14ac:dyDescent="0.35">
      <c r="A28" s="11" t="s">
        <v>54</v>
      </c>
      <c r="B28" s="13">
        <v>16</v>
      </c>
      <c r="C28" s="13">
        <v>73</v>
      </c>
      <c r="D28" s="13">
        <f>B28/C28</f>
        <v>0.21917808219178081</v>
      </c>
      <c r="I28" s="14" t="s">
        <v>126</v>
      </c>
      <c r="J28" s="14" t="s">
        <v>127</v>
      </c>
    </row>
    <row r="29" spans="1:23" s="17" customFormat="1" ht="83.4" thickBot="1" x14ac:dyDescent="0.35">
      <c r="A29" s="17" t="s">
        <v>150</v>
      </c>
      <c r="B29" s="17">
        <v>30</v>
      </c>
      <c r="C29" s="17">
        <v>118</v>
      </c>
      <c r="D29" s="17">
        <f>B29/C29</f>
        <v>0.25423728813559321</v>
      </c>
      <c r="I29" s="18" t="s">
        <v>96</v>
      </c>
      <c r="J29" s="18" t="s">
        <v>97</v>
      </c>
    </row>
    <row r="30" spans="1:23" s="17" customFormat="1" ht="55.8" thickBot="1" x14ac:dyDescent="0.35">
      <c r="A30" s="17" t="s">
        <v>151</v>
      </c>
      <c r="B30" s="17">
        <v>2</v>
      </c>
      <c r="C30" s="17">
        <v>21</v>
      </c>
      <c r="D30" s="17">
        <f>B30/C30</f>
        <v>9.5238095238095233E-2</v>
      </c>
      <c r="I30" s="18" t="s">
        <v>92</v>
      </c>
      <c r="J30" s="18" t="s">
        <v>93</v>
      </c>
    </row>
    <row r="32" spans="1:23" ht="15" thickBot="1" x14ac:dyDescent="0.35"/>
    <row r="33" spans="1:13" ht="55.8" thickBot="1" x14ac:dyDescent="0.35">
      <c r="I33" s="6" t="s">
        <v>130</v>
      </c>
      <c r="J33" s="6" t="s">
        <v>131</v>
      </c>
    </row>
    <row r="34" spans="1:13" ht="15" thickBot="1" x14ac:dyDescent="0.35"/>
    <row r="35" spans="1:13" ht="55.8" thickBot="1" x14ac:dyDescent="0.35">
      <c r="I35" s="7" t="s">
        <v>78</v>
      </c>
      <c r="J35" s="7" t="s">
        <v>79</v>
      </c>
    </row>
    <row r="37" spans="1:13" ht="15" thickBot="1" x14ac:dyDescent="0.35"/>
    <row r="38" spans="1:13" ht="69.599999999999994" thickBot="1" x14ac:dyDescent="0.35">
      <c r="I38" s="7" t="s">
        <v>117</v>
      </c>
      <c r="J38" s="7" t="s">
        <v>118</v>
      </c>
    </row>
    <row r="40" spans="1:13" ht="15" thickBot="1" x14ac:dyDescent="0.35"/>
    <row r="41" spans="1:13" ht="28.2" thickBot="1" x14ac:dyDescent="0.35">
      <c r="A41" s="2" t="s">
        <v>60</v>
      </c>
      <c r="B41" s="3">
        <v>37</v>
      </c>
      <c r="C41" s="3">
        <v>110</v>
      </c>
      <c r="D41">
        <v>0.3363636364</v>
      </c>
      <c r="I41" s="6" t="s">
        <v>107</v>
      </c>
      <c r="J41" s="6" t="s">
        <v>108</v>
      </c>
    </row>
    <row r="42" spans="1:13" ht="15" thickBot="1" x14ac:dyDescent="0.35"/>
    <row r="43" spans="1:13" s="17" customFormat="1" ht="97.2" thickBot="1" x14ac:dyDescent="0.35">
      <c r="A43" s="16" t="s">
        <v>138</v>
      </c>
      <c r="I43" s="18" t="s">
        <v>113</v>
      </c>
      <c r="J43" s="18" t="s">
        <v>114</v>
      </c>
    </row>
    <row r="45" spans="1:13" ht="15" thickBot="1" x14ac:dyDescent="0.35"/>
    <row r="46" spans="1:13" s="9" customFormat="1" ht="55.8" thickBot="1" x14ac:dyDescent="0.35">
      <c r="A46" s="8" t="s">
        <v>137</v>
      </c>
      <c r="I46" s="10" t="s">
        <v>128</v>
      </c>
      <c r="J46" s="10" t="s">
        <v>129</v>
      </c>
      <c r="M46" s="9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PDL1 and TMB Data</vt:lpstr>
      <vt:lpstr>ORR Meta-analysis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Yarchoan</dc:creator>
  <cp:lastModifiedBy>aimilia</cp:lastModifiedBy>
  <dcterms:created xsi:type="dcterms:W3CDTF">2018-06-15T03:52:07Z</dcterms:created>
  <dcterms:modified xsi:type="dcterms:W3CDTF">2019-09-19T11:42:38Z</dcterms:modified>
</cp:coreProperties>
</file>