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5755" windowHeight="98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1" i="1" l="1"/>
  <c r="J21" i="1"/>
  <c r="I21" i="1"/>
  <c r="H21" i="1"/>
  <c r="K19" i="1"/>
  <c r="J19" i="1"/>
  <c r="I19" i="1"/>
  <c r="H19" i="1"/>
  <c r="K18" i="1"/>
  <c r="J18" i="1"/>
  <c r="I18" i="1"/>
  <c r="H18" i="1"/>
  <c r="K17" i="1"/>
  <c r="J17" i="1"/>
  <c r="I17" i="1"/>
  <c r="H17" i="1"/>
  <c r="J11" i="1"/>
  <c r="I11" i="1"/>
  <c r="H11" i="1"/>
  <c r="I6" i="1"/>
  <c r="H6" i="1"/>
  <c r="H4" i="1"/>
  <c r="K11" i="1" l="1"/>
  <c r="H8" i="1"/>
  <c r="H5" i="1" s="1"/>
  <c r="H10" i="1" s="1"/>
  <c r="I12" i="1"/>
  <c r="J12" i="1"/>
  <c r="H12" i="1"/>
  <c r="J13" i="1" l="1"/>
  <c r="I13" i="1"/>
  <c r="I15" i="1" s="1"/>
  <c r="H13" i="1"/>
  <c r="H15" i="1" s="1"/>
  <c r="I10" i="1"/>
  <c r="I14" i="1" s="1"/>
  <c r="H14" i="1"/>
  <c r="K12" i="1"/>
  <c r="I5" i="1"/>
  <c r="I7" i="1" s="1"/>
  <c r="J10" i="1"/>
  <c r="J14" i="1" s="1"/>
  <c r="J15" i="1" l="1"/>
  <c r="K13" i="1"/>
  <c r="K15" i="1" s="1"/>
  <c r="K10" i="1"/>
  <c r="K14" i="1" s="1"/>
</calcChain>
</file>

<file path=xl/sharedStrings.xml><?xml version="1.0" encoding="utf-8"?>
<sst xmlns="http://schemas.openxmlformats.org/spreadsheetml/2006/main" count="14" uniqueCount="14">
  <si>
    <t>Yhteensä</t>
  </si>
  <si>
    <t>Yhteensä/kk</t>
  </si>
  <si>
    <t>Avustus/kk</t>
  </si>
  <si>
    <t>Oma(kk</t>
  </si>
  <si>
    <t>Yht 24 kk</t>
  </si>
  <si>
    <t>Avustus 24 kk</t>
  </si>
  <si>
    <t>Oma 24 kk</t>
  </si>
  <si>
    <t>Netto</t>
  </si>
  <si>
    <t>Brutto</t>
  </si>
  <si>
    <t>24%/kk</t>
  </si>
  <si>
    <t>24% 24kk</t>
  </si>
  <si>
    <t>Palkat</t>
  </si>
  <si>
    <t>Summa</t>
  </si>
  <si>
    <t>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</si>
</sst>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I11" sqref="I11"/>
    </sheetView>
  </sheetViews>
  <sheetFormatPr defaultRowHeight="15" x14ac:dyDescent="0.25"/>
  <sheetData>
    <row r="1" spans="1:11" x14ac:dyDescent="0.25">
      <c r="A1" t="s">
        <v>7</v>
      </c>
      <c r="B1" t="s">
        <v>8</v>
      </c>
      <c r="H1">
        <v>3</v>
      </c>
      <c r="I1">
        <v>12</v>
      </c>
      <c r="J1">
        <v>9</v>
      </c>
    </row>
    <row r="2" spans="1:11" x14ac:dyDescent="0.25">
      <c r="A2">
        <v>2000</v>
      </c>
      <c r="B2">
        <v>2600</v>
      </c>
    </row>
    <row r="4" spans="1:11" x14ac:dyDescent="0.25">
      <c r="G4">
        <v>178300</v>
      </c>
      <c r="H4">
        <f>G4/24</f>
        <v>7429.166666666667</v>
      </c>
    </row>
    <row r="5" spans="1:11" x14ac:dyDescent="0.25">
      <c r="G5" t="s">
        <v>1</v>
      </c>
      <c r="H5">
        <f>SUM(H6:H8)</f>
        <v>7440</v>
      </c>
      <c r="I5">
        <f>H5*24</f>
        <v>178560</v>
      </c>
    </row>
    <row r="6" spans="1:11" x14ac:dyDescent="0.25">
      <c r="G6" t="s">
        <v>2</v>
      </c>
      <c r="H6">
        <f>2*B2</f>
        <v>5200</v>
      </c>
      <c r="I6">
        <f>SUM(H1:J1)*H6</f>
        <v>124800</v>
      </c>
    </row>
    <row r="7" spans="1:11" x14ac:dyDescent="0.25">
      <c r="G7" t="s">
        <v>3</v>
      </c>
      <c r="H7">
        <v>800</v>
      </c>
      <c r="I7">
        <f>I5-I6</f>
        <v>53760</v>
      </c>
    </row>
    <row r="8" spans="1:11" x14ac:dyDescent="0.25">
      <c r="G8" s="1" t="s">
        <v>9</v>
      </c>
      <c r="H8">
        <f>(H6+H7)*24%</f>
        <v>1440</v>
      </c>
    </row>
    <row r="9" spans="1:11" x14ac:dyDescent="0.25">
      <c r="K9" t="s">
        <v>0</v>
      </c>
    </row>
    <row r="10" spans="1:11" x14ac:dyDescent="0.25">
      <c r="G10" t="s">
        <v>4</v>
      </c>
      <c r="H10">
        <f>$H5*H$1</f>
        <v>22320</v>
      </c>
      <c r="I10">
        <f>$H5*I$1</f>
        <v>89280</v>
      </c>
      <c r="J10">
        <f>$H5*J$1</f>
        <v>66960</v>
      </c>
      <c r="K10">
        <f>SUM(H10:J10)</f>
        <v>178560</v>
      </c>
    </row>
    <row r="11" spans="1:11" x14ac:dyDescent="0.25">
      <c r="G11" t="s">
        <v>5</v>
      </c>
      <c r="H11">
        <f>$H6*H$1</f>
        <v>15600</v>
      </c>
      <c r="I11">
        <f>$H6*I$1</f>
        <v>62400</v>
      </c>
      <c r="J11">
        <f>$H6*J$1</f>
        <v>46800</v>
      </c>
      <c r="K11">
        <f>SUM(H11:J11)</f>
        <v>124800</v>
      </c>
    </row>
    <row r="12" spans="1:11" x14ac:dyDescent="0.25">
      <c r="G12" t="s">
        <v>6</v>
      </c>
      <c r="H12">
        <f>$H7*H$1</f>
        <v>2400</v>
      </c>
      <c r="I12">
        <f>$H7*I$1</f>
        <v>9600</v>
      </c>
      <c r="J12">
        <f>$H7*J$1</f>
        <v>7200</v>
      </c>
      <c r="K12">
        <f>SUM(H12:J12)</f>
        <v>19200</v>
      </c>
    </row>
    <row r="13" spans="1:11" x14ac:dyDescent="0.25">
      <c r="G13" t="s">
        <v>10</v>
      </c>
      <c r="H13">
        <f>(H11+H12)*24%</f>
        <v>4320</v>
      </c>
      <c r="I13">
        <f>(I11+I12)*24%</f>
        <v>17280</v>
      </c>
      <c r="J13">
        <f>(J11+J12)*24%</f>
        <v>12960</v>
      </c>
      <c r="K13">
        <f>(K11+K12)*24%</f>
        <v>34560</v>
      </c>
    </row>
    <row r="14" spans="1:11" x14ac:dyDescent="0.25">
      <c r="H14">
        <f>H11/H$10%</f>
        <v>69.892473118279568</v>
      </c>
      <c r="I14">
        <f t="shared" ref="I14:K14" si="0">I11/I$10%</f>
        <v>69.892473118279568</v>
      </c>
      <c r="J14">
        <f t="shared" si="0"/>
        <v>69.892473118279568</v>
      </c>
      <c r="K14">
        <f t="shared" si="0"/>
        <v>69.892473118279568</v>
      </c>
    </row>
    <row r="15" spans="1:11" x14ac:dyDescent="0.25">
      <c r="H15">
        <f>(H12+H13)/H$10%</f>
        <v>30.107526881720432</v>
      </c>
      <c r="I15">
        <f t="shared" ref="I15:K15" si="1">(I12+I13)/I$10%</f>
        <v>30.107526881720432</v>
      </c>
      <c r="J15">
        <f t="shared" si="1"/>
        <v>30.107526881720428</v>
      </c>
      <c r="K15">
        <f t="shared" si="1"/>
        <v>30.107526881720432</v>
      </c>
    </row>
    <row r="17" spans="7:11" x14ac:dyDescent="0.25">
      <c r="G17" t="s">
        <v>11</v>
      </c>
      <c r="H17">
        <f>H12+H11</f>
        <v>18000</v>
      </c>
      <c r="I17">
        <f>I12+I11</f>
        <v>72000</v>
      </c>
      <c r="J17">
        <f>J12+J11</f>
        <v>54000</v>
      </c>
      <c r="K17">
        <f>K12+K11</f>
        <v>144000</v>
      </c>
    </row>
    <row r="18" spans="7:11" x14ac:dyDescent="0.25">
      <c r="G18" s="1">
        <v>0.24</v>
      </c>
      <c r="H18">
        <f>H17*24%</f>
        <v>4320</v>
      </c>
      <c r="I18">
        <f>I17*24%</f>
        <v>17280</v>
      </c>
      <c r="J18">
        <f>J17*24%</f>
        <v>12960</v>
      </c>
      <c r="K18">
        <f>K17*24%</f>
        <v>34560</v>
      </c>
    </row>
    <row r="19" spans="7:11" x14ac:dyDescent="0.25">
      <c r="G19" t="s">
        <v>12</v>
      </c>
      <c r="H19">
        <f>H18+H17</f>
        <v>22320</v>
      </c>
      <c r="I19">
        <f>I18+I17</f>
        <v>89280</v>
      </c>
      <c r="J19">
        <f>J18+J17</f>
        <v>66960</v>
      </c>
      <c r="K19">
        <f>K18+K17</f>
        <v>178560</v>
      </c>
    </row>
    <row r="21" spans="7:11" x14ac:dyDescent="0.25">
      <c r="G21" t="s">
        <v>13</v>
      </c>
      <c r="H21">
        <f>H12+H13</f>
        <v>6720</v>
      </c>
      <c r="I21">
        <f>I12+I13</f>
        <v>26880</v>
      </c>
      <c r="J21">
        <f>J12+J13</f>
        <v>20160</v>
      </c>
      <c r="K21">
        <f>K12+K13</f>
        <v>53760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 Lappalainen</dc:creator>
  <cp:lastModifiedBy>Vesa Lappalainen</cp:lastModifiedBy>
  <dcterms:created xsi:type="dcterms:W3CDTF">2015-08-06T08:18:51Z</dcterms:created>
  <dcterms:modified xsi:type="dcterms:W3CDTF">2015-08-12T07:25:17Z</dcterms:modified>
</cp:coreProperties>
</file>