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tas\Desktop\Classes\Fixed Income and Interest Rate Derivatives\Finals\"/>
    </mc:Choice>
  </mc:AlternateContent>
  <xr:revisionPtr revIDLastSave="0" documentId="13_ncr:1_{D8A2BB27-2480-429E-B358-FCE35CABF571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36" i="1" l="1"/>
  <c r="AM6" i="1"/>
  <c r="BG7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6" i="1"/>
  <c r="BG2" i="1" l="1"/>
  <c r="U74" i="1" l="1"/>
  <c r="AN74" i="1" s="1"/>
  <c r="V74" i="1"/>
  <c r="AO74" i="1" s="1"/>
  <c r="W74" i="1"/>
  <c r="X74" i="1"/>
  <c r="Y74" i="1"/>
  <c r="Z74" i="1"/>
  <c r="AS74" i="1" s="1"/>
  <c r="AA74" i="1"/>
  <c r="AT74" i="1" s="1"/>
  <c r="AB74" i="1"/>
  <c r="AU74" i="1" s="1"/>
  <c r="AC74" i="1"/>
  <c r="AV74" i="1" s="1"/>
  <c r="AD74" i="1"/>
  <c r="AW74" i="1" s="1"/>
  <c r="AE74" i="1"/>
  <c r="AF74" i="1"/>
  <c r="AY74" i="1" s="1"/>
  <c r="AG74" i="1"/>
  <c r="AZ74" i="1" s="1"/>
  <c r="AH74" i="1"/>
  <c r="BA74" i="1" s="1"/>
  <c r="AI74" i="1"/>
  <c r="AJ74" i="1"/>
  <c r="BC74" i="1" s="1"/>
  <c r="AK74" i="1"/>
  <c r="BD74" i="1" s="1"/>
  <c r="AP74" i="1"/>
  <c r="AQ74" i="1"/>
  <c r="AR74" i="1"/>
  <c r="AX74" i="1"/>
  <c r="BB74" i="1"/>
  <c r="U73" i="1"/>
  <c r="T74" i="1"/>
  <c r="AM74" i="1" s="1"/>
  <c r="AN73" i="1"/>
  <c r="AM19" i="1"/>
  <c r="AM11" i="1"/>
  <c r="U6" i="1"/>
  <c r="AN6" i="1" s="1"/>
  <c r="T6" i="1"/>
  <c r="T7" i="1"/>
  <c r="AM7" i="1" s="1"/>
  <c r="T8" i="1"/>
  <c r="AM8" i="1" s="1"/>
  <c r="T9" i="1"/>
  <c r="AM9" i="1" s="1"/>
  <c r="T10" i="1"/>
  <c r="AM10" i="1" s="1"/>
  <c r="T11" i="1"/>
  <c r="T12" i="1"/>
  <c r="AM12" i="1" s="1"/>
  <c r="T13" i="1"/>
  <c r="AM13" i="1" s="1"/>
  <c r="T14" i="1"/>
  <c r="AM14" i="1" s="1"/>
  <c r="T15" i="1"/>
  <c r="AM15" i="1" s="1"/>
  <c r="T16" i="1"/>
  <c r="AM16" i="1" s="1"/>
  <c r="T17" i="1"/>
  <c r="AM17" i="1" s="1"/>
  <c r="T18" i="1"/>
  <c r="AM18" i="1" s="1"/>
  <c r="T19" i="1"/>
  <c r="T20" i="1"/>
  <c r="AM20" i="1" s="1"/>
  <c r="T21" i="1"/>
  <c r="AM21" i="1" s="1"/>
  <c r="T22" i="1"/>
  <c r="AM22" i="1" s="1"/>
  <c r="T23" i="1"/>
  <c r="AM23" i="1" s="1"/>
  <c r="T24" i="1"/>
  <c r="AM24" i="1" s="1"/>
  <c r="T25" i="1"/>
  <c r="AM25" i="1" s="1"/>
  <c r="T26" i="1"/>
  <c r="AM26" i="1" s="1"/>
  <c r="T27" i="1"/>
  <c r="AM27" i="1" s="1"/>
  <c r="T28" i="1"/>
  <c r="AM28" i="1" s="1"/>
  <c r="T29" i="1"/>
  <c r="AM29" i="1" s="1"/>
  <c r="T30" i="1"/>
  <c r="AM30" i="1" s="1"/>
  <c r="T31" i="1"/>
  <c r="AM31" i="1" s="1"/>
  <c r="T32" i="1"/>
  <c r="AM32" i="1" s="1"/>
  <c r="T33" i="1"/>
  <c r="AM33" i="1" s="1"/>
  <c r="T34" i="1"/>
  <c r="AM34" i="1" s="1"/>
  <c r="T35" i="1"/>
  <c r="AM35" i="1" s="1"/>
  <c r="T36" i="1"/>
  <c r="AM36" i="1" s="1"/>
  <c r="T37" i="1"/>
  <c r="AM37" i="1" s="1"/>
  <c r="T38" i="1"/>
  <c r="AM38" i="1" s="1"/>
  <c r="T39" i="1"/>
  <c r="AM39" i="1" s="1"/>
  <c r="T40" i="1"/>
  <c r="AM40" i="1" s="1"/>
  <c r="T41" i="1"/>
  <c r="AM41" i="1" s="1"/>
  <c r="T42" i="1"/>
  <c r="AM42" i="1" s="1"/>
  <c r="T43" i="1"/>
  <c r="AM43" i="1" s="1"/>
  <c r="T44" i="1"/>
  <c r="AM44" i="1" s="1"/>
  <c r="T45" i="1"/>
  <c r="AM45" i="1" s="1"/>
  <c r="T46" i="1"/>
  <c r="AM46" i="1" s="1"/>
  <c r="T47" i="1"/>
  <c r="AM47" i="1" s="1"/>
  <c r="T48" i="1"/>
  <c r="AM48" i="1" s="1"/>
  <c r="T49" i="1"/>
  <c r="AM49" i="1" s="1"/>
  <c r="T50" i="1"/>
  <c r="AM50" i="1" s="1"/>
  <c r="T51" i="1"/>
  <c r="AM51" i="1" s="1"/>
  <c r="T52" i="1"/>
  <c r="AM52" i="1" s="1"/>
  <c r="T53" i="1"/>
  <c r="AM53" i="1" s="1"/>
  <c r="T54" i="1"/>
  <c r="AM54" i="1" s="1"/>
  <c r="T55" i="1"/>
  <c r="AM55" i="1" s="1"/>
  <c r="T56" i="1"/>
  <c r="AM56" i="1" s="1"/>
  <c r="T57" i="1"/>
  <c r="AM57" i="1" s="1"/>
  <c r="T58" i="1"/>
  <c r="AM58" i="1" s="1"/>
  <c r="T59" i="1"/>
  <c r="AM59" i="1" s="1"/>
  <c r="T60" i="1"/>
  <c r="AM60" i="1" s="1"/>
  <c r="T61" i="1"/>
  <c r="AM61" i="1" s="1"/>
  <c r="T62" i="1"/>
  <c r="AM62" i="1" s="1"/>
  <c r="T63" i="1"/>
  <c r="AM63" i="1" s="1"/>
  <c r="T64" i="1"/>
  <c r="AM64" i="1" s="1"/>
  <c r="T65" i="1"/>
  <c r="AM65" i="1" s="1"/>
  <c r="T66" i="1"/>
  <c r="AM66" i="1" s="1"/>
  <c r="T67" i="1"/>
  <c r="AM67" i="1" s="1"/>
  <c r="T68" i="1"/>
  <c r="AM68" i="1" s="1"/>
  <c r="T69" i="1"/>
  <c r="AM69" i="1" s="1"/>
  <c r="T70" i="1"/>
  <c r="AM70" i="1" s="1"/>
  <c r="T71" i="1"/>
  <c r="AM71" i="1" s="1"/>
  <c r="T72" i="1"/>
  <c r="AM72" i="1" s="1"/>
  <c r="T73" i="1"/>
  <c r="AM73" i="1" s="1"/>
  <c r="T5" i="1"/>
  <c r="AM5" i="1" s="1"/>
  <c r="AK73" i="1"/>
  <c r="BD73" i="1" s="1"/>
  <c r="AJ73" i="1"/>
  <c r="BC73" i="1" s="1"/>
  <c r="AI73" i="1"/>
  <c r="BB73" i="1" s="1"/>
  <c r="AH73" i="1"/>
  <c r="BA73" i="1" s="1"/>
  <c r="AG73" i="1"/>
  <c r="AZ73" i="1" s="1"/>
  <c r="AF73" i="1"/>
  <c r="AY73" i="1" s="1"/>
  <c r="AE73" i="1"/>
  <c r="AX73" i="1" s="1"/>
  <c r="AD73" i="1"/>
  <c r="AW73" i="1" s="1"/>
  <c r="AC73" i="1"/>
  <c r="AV73" i="1" s="1"/>
  <c r="AB73" i="1"/>
  <c r="AU73" i="1" s="1"/>
  <c r="AA73" i="1"/>
  <c r="AT73" i="1" s="1"/>
  <c r="Z73" i="1"/>
  <c r="AS73" i="1" s="1"/>
  <c r="Y73" i="1"/>
  <c r="AR73" i="1" s="1"/>
  <c r="X73" i="1"/>
  <c r="AQ73" i="1" s="1"/>
  <c r="W73" i="1"/>
  <c r="AP73" i="1" s="1"/>
  <c r="V73" i="1"/>
  <c r="AO73" i="1" s="1"/>
  <c r="AK72" i="1"/>
  <c r="BD72" i="1" s="1"/>
  <c r="AJ72" i="1"/>
  <c r="BC72" i="1" s="1"/>
  <c r="AI72" i="1"/>
  <c r="BB72" i="1" s="1"/>
  <c r="AH72" i="1"/>
  <c r="BA72" i="1" s="1"/>
  <c r="AG72" i="1"/>
  <c r="AZ72" i="1" s="1"/>
  <c r="AF72" i="1"/>
  <c r="AY72" i="1" s="1"/>
  <c r="AE72" i="1"/>
  <c r="AX72" i="1" s="1"/>
  <c r="AD72" i="1"/>
  <c r="AW72" i="1" s="1"/>
  <c r="AC72" i="1"/>
  <c r="AV72" i="1" s="1"/>
  <c r="AB72" i="1"/>
  <c r="AU72" i="1" s="1"/>
  <c r="AA72" i="1"/>
  <c r="AT72" i="1" s="1"/>
  <c r="Z72" i="1"/>
  <c r="AS72" i="1" s="1"/>
  <c r="Y72" i="1"/>
  <c r="AR72" i="1" s="1"/>
  <c r="X72" i="1"/>
  <c r="AQ72" i="1" s="1"/>
  <c r="W72" i="1"/>
  <c r="AP72" i="1" s="1"/>
  <c r="V72" i="1"/>
  <c r="AO72" i="1" s="1"/>
  <c r="U72" i="1"/>
  <c r="AN72" i="1" s="1"/>
  <c r="AK71" i="1"/>
  <c r="BD71" i="1" s="1"/>
  <c r="AJ71" i="1"/>
  <c r="BC71" i="1" s="1"/>
  <c r="AI71" i="1"/>
  <c r="BB71" i="1" s="1"/>
  <c r="AH71" i="1"/>
  <c r="BA71" i="1" s="1"/>
  <c r="AG71" i="1"/>
  <c r="AZ71" i="1" s="1"/>
  <c r="AF71" i="1"/>
  <c r="AY71" i="1" s="1"/>
  <c r="AE71" i="1"/>
  <c r="AX71" i="1" s="1"/>
  <c r="AD71" i="1"/>
  <c r="AW71" i="1" s="1"/>
  <c r="AC71" i="1"/>
  <c r="AV71" i="1" s="1"/>
  <c r="AB71" i="1"/>
  <c r="AU71" i="1" s="1"/>
  <c r="AA71" i="1"/>
  <c r="AT71" i="1" s="1"/>
  <c r="Z71" i="1"/>
  <c r="AS71" i="1" s="1"/>
  <c r="Y71" i="1"/>
  <c r="AR71" i="1" s="1"/>
  <c r="X71" i="1"/>
  <c r="AQ71" i="1" s="1"/>
  <c r="W71" i="1"/>
  <c r="AP71" i="1" s="1"/>
  <c r="V71" i="1"/>
  <c r="AO71" i="1" s="1"/>
  <c r="U71" i="1"/>
  <c r="AN71" i="1" s="1"/>
  <c r="AK70" i="1"/>
  <c r="BD70" i="1" s="1"/>
  <c r="AJ70" i="1"/>
  <c r="BC70" i="1" s="1"/>
  <c r="AI70" i="1"/>
  <c r="BB70" i="1" s="1"/>
  <c r="AH70" i="1"/>
  <c r="BA70" i="1" s="1"/>
  <c r="AG70" i="1"/>
  <c r="AZ70" i="1" s="1"/>
  <c r="AF70" i="1"/>
  <c r="AY70" i="1" s="1"/>
  <c r="AE70" i="1"/>
  <c r="AX70" i="1" s="1"/>
  <c r="AD70" i="1"/>
  <c r="AW70" i="1" s="1"/>
  <c r="AC70" i="1"/>
  <c r="AV70" i="1" s="1"/>
  <c r="AB70" i="1"/>
  <c r="AU70" i="1" s="1"/>
  <c r="AA70" i="1"/>
  <c r="AT70" i="1" s="1"/>
  <c r="Z70" i="1"/>
  <c r="AS70" i="1" s="1"/>
  <c r="Y70" i="1"/>
  <c r="AR70" i="1" s="1"/>
  <c r="X70" i="1"/>
  <c r="AQ70" i="1" s="1"/>
  <c r="W70" i="1"/>
  <c r="AP70" i="1" s="1"/>
  <c r="V70" i="1"/>
  <c r="AO70" i="1" s="1"/>
  <c r="U70" i="1"/>
  <c r="AN70" i="1" s="1"/>
  <c r="AK69" i="1"/>
  <c r="BD69" i="1" s="1"/>
  <c r="AJ69" i="1"/>
  <c r="BC69" i="1" s="1"/>
  <c r="AI69" i="1"/>
  <c r="BB69" i="1" s="1"/>
  <c r="AH69" i="1"/>
  <c r="BA69" i="1" s="1"/>
  <c r="AG69" i="1"/>
  <c r="AZ69" i="1" s="1"/>
  <c r="AF69" i="1"/>
  <c r="AY69" i="1" s="1"/>
  <c r="AE69" i="1"/>
  <c r="AX69" i="1" s="1"/>
  <c r="AD69" i="1"/>
  <c r="AW69" i="1" s="1"/>
  <c r="AC69" i="1"/>
  <c r="AV69" i="1" s="1"/>
  <c r="AB69" i="1"/>
  <c r="AU69" i="1" s="1"/>
  <c r="AA69" i="1"/>
  <c r="AT69" i="1" s="1"/>
  <c r="Z69" i="1"/>
  <c r="AS69" i="1" s="1"/>
  <c r="Y69" i="1"/>
  <c r="AR69" i="1" s="1"/>
  <c r="X69" i="1"/>
  <c r="AQ69" i="1" s="1"/>
  <c r="W69" i="1"/>
  <c r="AP69" i="1" s="1"/>
  <c r="V69" i="1"/>
  <c r="AO69" i="1" s="1"/>
  <c r="U69" i="1"/>
  <c r="AN69" i="1" s="1"/>
  <c r="AK68" i="1"/>
  <c r="BD68" i="1" s="1"/>
  <c r="AJ68" i="1"/>
  <c r="BC68" i="1" s="1"/>
  <c r="AI68" i="1"/>
  <c r="BB68" i="1" s="1"/>
  <c r="AH68" i="1"/>
  <c r="BA68" i="1" s="1"/>
  <c r="AG68" i="1"/>
  <c r="AZ68" i="1" s="1"/>
  <c r="AF68" i="1"/>
  <c r="AY68" i="1" s="1"/>
  <c r="AE68" i="1"/>
  <c r="AX68" i="1" s="1"/>
  <c r="AD68" i="1"/>
  <c r="AW68" i="1" s="1"/>
  <c r="AC68" i="1"/>
  <c r="AV68" i="1" s="1"/>
  <c r="AB68" i="1"/>
  <c r="AU68" i="1" s="1"/>
  <c r="AA68" i="1"/>
  <c r="AT68" i="1" s="1"/>
  <c r="Z68" i="1"/>
  <c r="AS68" i="1" s="1"/>
  <c r="Y68" i="1"/>
  <c r="AR68" i="1" s="1"/>
  <c r="X68" i="1"/>
  <c r="AQ68" i="1" s="1"/>
  <c r="W68" i="1"/>
  <c r="AP68" i="1" s="1"/>
  <c r="V68" i="1"/>
  <c r="AO68" i="1" s="1"/>
  <c r="U68" i="1"/>
  <c r="AN68" i="1" s="1"/>
  <c r="AK67" i="1"/>
  <c r="BD67" i="1" s="1"/>
  <c r="AJ67" i="1"/>
  <c r="BC67" i="1" s="1"/>
  <c r="AI67" i="1"/>
  <c r="BB67" i="1" s="1"/>
  <c r="AH67" i="1"/>
  <c r="BA67" i="1" s="1"/>
  <c r="AG67" i="1"/>
  <c r="AZ67" i="1" s="1"/>
  <c r="AF67" i="1"/>
  <c r="AY67" i="1" s="1"/>
  <c r="AE67" i="1"/>
  <c r="AX67" i="1" s="1"/>
  <c r="AD67" i="1"/>
  <c r="AW67" i="1" s="1"/>
  <c r="AC67" i="1"/>
  <c r="AV67" i="1" s="1"/>
  <c r="AB67" i="1"/>
  <c r="AU67" i="1" s="1"/>
  <c r="AA67" i="1"/>
  <c r="AT67" i="1" s="1"/>
  <c r="Z67" i="1"/>
  <c r="AS67" i="1" s="1"/>
  <c r="Y67" i="1"/>
  <c r="AR67" i="1" s="1"/>
  <c r="X67" i="1"/>
  <c r="AQ67" i="1" s="1"/>
  <c r="W67" i="1"/>
  <c r="AP67" i="1" s="1"/>
  <c r="V67" i="1"/>
  <c r="AO67" i="1" s="1"/>
  <c r="U67" i="1"/>
  <c r="AN67" i="1" s="1"/>
  <c r="AK66" i="1"/>
  <c r="BD66" i="1" s="1"/>
  <c r="AJ66" i="1"/>
  <c r="BC66" i="1" s="1"/>
  <c r="AI66" i="1"/>
  <c r="BB66" i="1" s="1"/>
  <c r="AH66" i="1"/>
  <c r="BA66" i="1" s="1"/>
  <c r="AG66" i="1"/>
  <c r="AZ66" i="1" s="1"/>
  <c r="AF66" i="1"/>
  <c r="AY66" i="1" s="1"/>
  <c r="AE66" i="1"/>
  <c r="AX66" i="1" s="1"/>
  <c r="AD66" i="1"/>
  <c r="AW66" i="1" s="1"/>
  <c r="AC66" i="1"/>
  <c r="AV66" i="1" s="1"/>
  <c r="AB66" i="1"/>
  <c r="AU66" i="1" s="1"/>
  <c r="AA66" i="1"/>
  <c r="AT66" i="1" s="1"/>
  <c r="Z66" i="1"/>
  <c r="AS66" i="1" s="1"/>
  <c r="Y66" i="1"/>
  <c r="AR66" i="1" s="1"/>
  <c r="X66" i="1"/>
  <c r="AQ66" i="1" s="1"/>
  <c r="W66" i="1"/>
  <c r="AP66" i="1" s="1"/>
  <c r="V66" i="1"/>
  <c r="AO66" i="1" s="1"/>
  <c r="U66" i="1"/>
  <c r="AN66" i="1" s="1"/>
  <c r="AK65" i="1"/>
  <c r="BD65" i="1" s="1"/>
  <c r="AJ65" i="1"/>
  <c r="BC65" i="1" s="1"/>
  <c r="AI65" i="1"/>
  <c r="BB65" i="1" s="1"/>
  <c r="AH65" i="1"/>
  <c r="BA65" i="1" s="1"/>
  <c r="AG65" i="1"/>
  <c r="AZ65" i="1" s="1"/>
  <c r="AF65" i="1"/>
  <c r="AY65" i="1" s="1"/>
  <c r="AE65" i="1"/>
  <c r="AX65" i="1" s="1"/>
  <c r="AD65" i="1"/>
  <c r="AW65" i="1" s="1"/>
  <c r="AC65" i="1"/>
  <c r="AV65" i="1" s="1"/>
  <c r="AB65" i="1"/>
  <c r="AU65" i="1" s="1"/>
  <c r="AA65" i="1"/>
  <c r="AT65" i="1" s="1"/>
  <c r="Z65" i="1"/>
  <c r="AS65" i="1" s="1"/>
  <c r="Y65" i="1"/>
  <c r="AR65" i="1" s="1"/>
  <c r="X65" i="1"/>
  <c r="AQ65" i="1" s="1"/>
  <c r="W65" i="1"/>
  <c r="AP65" i="1" s="1"/>
  <c r="V65" i="1"/>
  <c r="AO65" i="1" s="1"/>
  <c r="U65" i="1"/>
  <c r="AN65" i="1" s="1"/>
  <c r="AK64" i="1"/>
  <c r="BD64" i="1" s="1"/>
  <c r="AJ64" i="1"/>
  <c r="BC64" i="1" s="1"/>
  <c r="AI64" i="1"/>
  <c r="BB64" i="1" s="1"/>
  <c r="AH64" i="1"/>
  <c r="BA64" i="1" s="1"/>
  <c r="AG64" i="1"/>
  <c r="AZ64" i="1" s="1"/>
  <c r="AF64" i="1"/>
  <c r="AY64" i="1" s="1"/>
  <c r="AE64" i="1"/>
  <c r="AX64" i="1" s="1"/>
  <c r="AD64" i="1"/>
  <c r="AW64" i="1" s="1"/>
  <c r="AC64" i="1"/>
  <c r="AV64" i="1" s="1"/>
  <c r="AB64" i="1"/>
  <c r="AU64" i="1" s="1"/>
  <c r="AA64" i="1"/>
  <c r="AT64" i="1" s="1"/>
  <c r="Z64" i="1"/>
  <c r="AS64" i="1" s="1"/>
  <c r="Y64" i="1"/>
  <c r="AR64" i="1" s="1"/>
  <c r="X64" i="1"/>
  <c r="AQ64" i="1" s="1"/>
  <c r="W64" i="1"/>
  <c r="AP64" i="1" s="1"/>
  <c r="V64" i="1"/>
  <c r="AO64" i="1" s="1"/>
  <c r="U64" i="1"/>
  <c r="AN64" i="1" s="1"/>
  <c r="AK63" i="1"/>
  <c r="BD63" i="1" s="1"/>
  <c r="AJ63" i="1"/>
  <c r="BC63" i="1" s="1"/>
  <c r="AI63" i="1"/>
  <c r="BB63" i="1" s="1"/>
  <c r="AH63" i="1"/>
  <c r="BA63" i="1" s="1"/>
  <c r="AG63" i="1"/>
  <c r="AZ63" i="1" s="1"/>
  <c r="AF63" i="1"/>
  <c r="AY63" i="1" s="1"/>
  <c r="AE63" i="1"/>
  <c r="AX63" i="1" s="1"/>
  <c r="AD63" i="1"/>
  <c r="AW63" i="1" s="1"/>
  <c r="AC63" i="1"/>
  <c r="AV63" i="1" s="1"/>
  <c r="AB63" i="1"/>
  <c r="AU63" i="1" s="1"/>
  <c r="AA63" i="1"/>
  <c r="AT63" i="1" s="1"/>
  <c r="Z63" i="1"/>
  <c r="AS63" i="1" s="1"/>
  <c r="Y63" i="1"/>
  <c r="AR63" i="1" s="1"/>
  <c r="X63" i="1"/>
  <c r="AQ63" i="1" s="1"/>
  <c r="W63" i="1"/>
  <c r="AP63" i="1" s="1"/>
  <c r="V63" i="1"/>
  <c r="AO63" i="1" s="1"/>
  <c r="U63" i="1"/>
  <c r="AN63" i="1" s="1"/>
  <c r="AK62" i="1"/>
  <c r="BD62" i="1" s="1"/>
  <c r="AJ62" i="1"/>
  <c r="BC62" i="1" s="1"/>
  <c r="AI62" i="1"/>
  <c r="BB62" i="1" s="1"/>
  <c r="AH62" i="1"/>
  <c r="BA62" i="1" s="1"/>
  <c r="AG62" i="1"/>
  <c r="AZ62" i="1" s="1"/>
  <c r="AF62" i="1"/>
  <c r="AY62" i="1" s="1"/>
  <c r="AE62" i="1"/>
  <c r="AX62" i="1" s="1"/>
  <c r="AD62" i="1"/>
  <c r="AW62" i="1" s="1"/>
  <c r="AC62" i="1"/>
  <c r="AV62" i="1" s="1"/>
  <c r="AB62" i="1"/>
  <c r="AU62" i="1" s="1"/>
  <c r="AA62" i="1"/>
  <c r="AT62" i="1" s="1"/>
  <c r="Z62" i="1"/>
  <c r="AS62" i="1" s="1"/>
  <c r="Y62" i="1"/>
  <c r="AR62" i="1" s="1"/>
  <c r="X62" i="1"/>
  <c r="AQ62" i="1" s="1"/>
  <c r="W62" i="1"/>
  <c r="AP62" i="1" s="1"/>
  <c r="V62" i="1"/>
  <c r="AO62" i="1" s="1"/>
  <c r="U62" i="1"/>
  <c r="AN62" i="1" s="1"/>
  <c r="AK61" i="1"/>
  <c r="BD61" i="1" s="1"/>
  <c r="AJ61" i="1"/>
  <c r="BC61" i="1" s="1"/>
  <c r="AI61" i="1"/>
  <c r="BB61" i="1" s="1"/>
  <c r="AH61" i="1"/>
  <c r="BA61" i="1" s="1"/>
  <c r="AG61" i="1"/>
  <c r="AZ61" i="1" s="1"/>
  <c r="AF61" i="1"/>
  <c r="AY61" i="1" s="1"/>
  <c r="AE61" i="1"/>
  <c r="AX61" i="1" s="1"/>
  <c r="AD61" i="1"/>
  <c r="AW61" i="1" s="1"/>
  <c r="AC61" i="1"/>
  <c r="AV61" i="1" s="1"/>
  <c r="AB61" i="1"/>
  <c r="AU61" i="1" s="1"/>
  <c r="AA61" i="1"/>
  <c r="AT61" i="1" s="1"/>
  <c r="Z61" i="1"/>
  <c r="AS61" i="1" s="1"/>
  <c r="Y61" i="1"/>
  <c r="AR61" i="1" s="1"/>
  <c r="X61" i="1"/>
  <c r="AQ61" i="1" s="1"/>
  <c r="W61" i="1"/>
  <c r="AP61" i="1" s="1"/>
  <c r="V61" i="1"/>
  <c r="AO61" i="1" s="1"/>
  <c r="U61" i="1"/>
  <c r="AN61" i="1" s="1"/>
  <c r="AK60" i="1"/>
  <c r="BD60" i="1" s="1"/>
  <c r="AJ60" i="1"/>
  <c r="BC60" i="1" s="1"/>
  <c r="AI60" i="1"/>
  <c r="BB60" i="1" s="1"/>
  <c r="AH60" i="1"/>
  <c r="BA60" i="1" s="1"/>
  <c r="AG60" i="1"/>
  <c r="AZ60" i="1" s="1"/>
  <c r="AF60" i="1"/>
  <c r="AY60" i="1" s="1"/>
  <c r="AE60" i="1"/>
  <c r="AX60" i="1" s="1"/>
  <c r="AD60" i="1"/>
  <c r="AW60" i="1" s="1"/>
  <c r="AC60" i="1"/>
  <c r="AV60" i="1" s="1"/>
  <c r="AB60" i="1"/>
  <c r="AU60" i="1" s="1"/>
  <c r="AA60" i="1"/>
  <c r="AT60" i="1" s="1"/>
  <c r="Z60" i="1"/>
  <c r="AS60" i="1" s="1"/>
  <c r="Y60" i="1"/>
  <c r="AR60" i="1" s="1"/>
  <c r="X60" i="1"/>
  <c r="AQ60" i="1" s="1"/>
  <c r="W60" i="1"/>
  <c r="AP60" i="1" s="1"/>
  <c r="V60" i="1"/>
  <c r="AO60" i="1" s="1"/>
  <c r="U60" i="1"/>
  <c r="AN60" i="1" s="1"/>
  <c r="AK59" i="1"/>
  <c r="BD59" i="1" s="1"/>
  <c r="AJ59" i="1"/>
  <c r="BC59" i="1" s="1"/>
  <c r="AI59" i="1"/>
  <c r="BB59" i="1" s="1"/>
  <c r="AH59" i="1"/>
  <c r="BA59" i="1" s="1"/>
  <c r="AG59" i="1"/>
  <c r="AZ59" i="1" s="1"/>
  <c r="AF59" i="1"/>
  <c r="AY59" i="1" s="1"/>
  <c r="AE59" i="1"/>
  <c r="AX59" i="1" s="1"/>
  <c r="AD59" i="1"/>
  <c r="AW59" i="1" s="1"/>
  <c r="AC59" i="1"/>
  <c r="AV59" i="1" s="1"/>
  <c r="AB59" i="1"/>
  <c r="AU59" i="1" s="1"/>
  <c r="AA59" i="1"/>
  <c r="AT59" i="1" s="1"/>
  <c r="Z59" i="1"/>
  <c r="AS59" i="1" s="1"/>
  <c r="Y59" i="1"/>
  <c r="AR59" i="1" s="1"/>
  <c r="X59" i="1"/>
  <c r="AQ59" i="1" s="1"/>
  <c r="W59" i="1"/>
  <c r="AP59" i="1" s="1"/>
  <c r="V59" i="1"/>
  <c r="AO59" i="1" s="1"/>
  <c r="U59" i="1"/>
  <c r="AN59" i="1" s="1"/>
  <c r="AK58" i="1"/>
  <c r="BD58" i="1" s="1"/>
  <c r="AJ58" i="1"/>
  <c r="BC58" i="1" s="1"/>
  <c r="AI58" i="1"/>
  <c r="BB58" i="1" s="1"/>
  <c r="AH58" i="1"/>
  <c r="BA58" i="1" s="1"/>
  <c r="AG58" i="1"/>
  <c r="AZ58" i="1" s="1"/>
  <c r="AF58" i="1"/>
  <c r="AY58" i="1" s="1"/>
  <c r="AE58" i="1"/>
  <c r="AX58" i="1" s="1"/>
  <c r="AD58" i="1"/>
  <c r="AW58" i="1" s="1"/>
  <c r="AC58" i="1"/>
  <c r="AV58" i="1" s="1"/>
  <c r="AB58" i="1"/>
  <c r="AU58" i="1" s="1"/>
  <c r="AA58" i="1"/>
  <c r="AT58" i="1" s="1"/>
  <c r="Z58" i="1"/>
  <c r="AS58" i="1" s="1"/>
  <c r="Y58" i="1"/>
  <c r="AR58" i="1" s="1"/>
  <c r="X58" i="1"/>
  <c r="AQ58" i="1" s="1"/>
  <c r="W58" i="1"/>
  <c r="AP58" i="1" s="1"/>
  <c r="V58" i="1"/>
  <c r="AO58" i="1" s="1"/>
  <c r="U58" i="1"/>
  <c r="AN58" i="1" s="1"/>
  <c r="AK57" i="1"/>
  <c r="BD57" i="1" s="1"/>
  <c r="AJ57" i="1"/>
  <c r="BC57" i="1" s="1"/>
  <c r="AI57" i="1"/>
  <c r="BB57" i="1" s="1"/>
  <c r="AH57" i="1"/>
  <c r="BA57" i="1" s="1"/>
  <c r="AG57" i="1"/>
  <c r="AZ57" i="1" s="1"/>
  <c r="AF57" i="1"/>
  <c r="AY57" i="1" s="1"/>
  <c r="AE57" i="1"/>
  <c r="AX57" i="1" s="1"/>
  <c r="AD57" i="1"/>
  <c r="AW57" i="1" s="1"/>
  <c r="AC57" i="1"/>
  <c r="AV57" i="1" s="1"/>
  <c r="AB57" i="1"/>
  <c r="AU57" i="1" s="1"/>
  <c r="AA57" i="1"/>
  <c r="AT57" i="1" s="1"/>
  <c r="Z57" i="1"/>
  <c r="AS57" i="1" s="1"/>
  <c r="Y57" i="1"/>
  <c r="AR57" i="1" s="1"/>
  <c r="X57" i="1"/>
  <c r="AQ57" i="1" s="1"/>
  <c r="W57" i="1"/>
  <c r="AP57" i="1" s="1"/>
  <c r="V57" i="1"/>
  <c r="AO57" i="1" s="1"/>
  <c r="U57" i="1"/>
  <c r="AN57" i="1" s="1"/>
  <c r="AK56" i="1"/>
  <c r="BD56" i="1" s="1"/>
  <c r="AJ56" i="1"/>
  <c r="BC56" i="1" s="1"/>
  <c r="AI56" i="1"/>
  <c r="BB56" i="1" s="1"/>
  <c r="AH56" i="1"/>
  <c r="BA56" i="1" s="1"/>
  <c r="AG56" i="1"/>
  <c r="AZ56" i="1" s="1"/>
  <c r="AF56" i="1"/>
  <c r="AY56" i="1" s="1"/>
  <c r="AE56" i="1"/>
  <c r="AX56" i="1" s="1"/>
  <c r="AD56" i="1"/>
  <c r="AW56" i="1" s="1"/>
  <c r="AC56" i="1"/>
  <c r="AV56" i="1" s="1"/>
  <c r="AB56" i="1"/>
  <c r="AU56" i="1" s="1"/>
  <c r="AA56" i="1"/>
  <c r="AT56" i="1" s="1"/>
  <c r="Z56" i="1"/>
  <c r="AS56" i="1" s="1"/>
  <c r="Y56" i="1"/>
  <c r="AR56" i="1" s="1"/>
  <c r="X56" i="1"/>
  <c r="AQ56" i="1" s="1"/>
  <c r="W56" i="1"/>
  <c r="AP56" i="1" s="1"/>
  <c r="V56" i="1"/>
  <c r="AO56" i="1" s="1"/>
  <c r="U56" i="1"/>
  <c r="AN56" i="1" s="1"/>
  <c r="AK55" i="1"/>
  <c r="BD55" i="1" s="1"/>
  <c r="AJ55" i="1"/>
  <c r="BC55" i="1" s="1"/>
  <c r="AI55" i="1"/>
  <c r="BB55" i="1" s="1"/>
  <c r="AH55" i="1"/>
  <c r="BA55" i="1" s="1"/>
  <c r="AG55" i="1"/>
  <c r="AZ55" i="1" s="1"/>
  <c r="AF55" i="1"/>
  <c r="AY55" i="1" s="1"/>
  <c r="AE55" i="1"/>
  <c r="AX55" i="1" s="1"/>
  <c r="AD55" i="1"/>
  <c r="AW55" i="1" s="1"/>
  <c r="AC55" i="1"/>
  <c r="AV55" i="1" s="1"/>
  <c r="AB55" i="1"/>
  <c r="AU55" i="1" s="1"/>
  <c r="AA55" i="1"/>
  <c r="AT55" i="1" s="1"/>
  <c r="Z55" i="1"/>
  <c r="AS55" i="1" s="1"/>
  <c r="Y55" i="1"/>
  <c r="AR55" i="1" s="1"/>
  <c r="X55" i="1"/>
  <c r="AQ55" i="1" s="1"/>
  <c r="W55" i="1"/>
  <c r="AP55" i="1" s="1"/>
  <c r="V55" i="1"/>
  <c r="AO55" i="1" s="1"/>
  <c r="U55" i="1"/>
  <c r="AN55" i="1" s="1"/>
  <c r="AK54" i="1"/>
  <c r="BD54" i="1" s="1"/>
  <c r="AJ54" i="1"/>
  <c r="BC54" i="1" s="1"/>
  <c r="AI54" i="1"/>
  <c r="BB54" i="1" s="1"/>
  <c r="AH54" i="1"/>
  <c r="BA54" i="1" s="1"/>
  <c r="AG54" i="1"/>
  <c r="AZ54" i="1" s="1"/>
  <c r="AF54" i="1"/>
  <c r="AY54" i="1" s="1"/>
  <c r="AE54" i="1"/>
  <c r="AX54" i="1" s="1"/>
  <c r="AD54" i="1"/>
  <c r="AW54" i="1" s="1"/>
  <c r="AC54" i="1"/>
  <c r="AV54" i="1" s="1"/>
  <c r="AB54" i="1"/>
  <c r="AU54" i="1" s="1"/>
  <c r="AA54" i="1"/>
  <c r="AT54" i="1" s="1"/>
  <c r="Z54" i="1"/>
  <c r="AS54" i="1" s="1"/>
  <c r="Y54" i="1"/>
  <c r="AR54" i="1" s="1"/>
  <c r="X54" i="1"/>
  <c r="AQ54" i="1" s="1"/>
  <c r="W54" i="1"/>
  <c r="AP54" i="1" s="1"/>
  <c r="V54" i="1"/>
  <c r="AO54" i="1" s="1"/>
  <c r="U54" i="1"/>
  <c r="AN54" i="1" s="1"/>
  <c r="AK53" i="1"/>
  <c r="BD53" i="1" s="1"/>
  <c r="AJ53" i="1"/>
  <c r="BC53" i="1" s="1"/>
  <c r="AI53" i="1"/>
  <c r="BB53" i="1" s="1"/>
  <c r="AH53" i="1"/>
  <c r="BA53" i="1" s="1"/>
  <c r="AG53" i="1"/>
  <c r="AZ53" i="1" s="1"/>
  <c r="AF53" i="1"/>
  <c r="AY53" i="1" s="1"/>
  <c r="AE53" i="1"/>
  <c r="AX53" i="1" s="1"/>
  <c r="AD53" i="1"/>
  <c r="AW53" i="1" s="1"/>
  <c r="AC53" i="1"/>
  <c r="AV53" i="1" s="1"/>
  <c r="AB53" i="1"/>
  <c r="AU53" i="1" s="1"/>
  <c r="AA53" i="1"/>
  <c r="AT53" i="1" s="1"/>
  <c r="Z53" i="1"/>
  <c r="AS53" i="1" s="1"/>
  <c r="Y53" i="1"/>
  <c r="AR53" i="1" s="1"/>
  <c r="X53" i="1"/>
  <c r="AQ53" i="1" s="1"/>
  <c r="W53" i="1"/>
  <c r="AP53" i="1" s="1"/>
  <c r="V53" i="1"/>
  <c r="AO53" i="1" s="1"/>
  <c r="U53" i="1"/>
  <c r="AN53" i="1" s="1"/>
  <c r="AK52" i="1"/>
  <c r="BD52" i="1" s="1"/>
  <c r="AJ52" i="1"/>
  <c r="BC52" i="1" s="1"/>
  <c r="AI52" i="1"/>
  <c r="BB52" i="1" s="1"/>
  <c r="AH52" i="1"/>
  <c r="BA52" i="1" s="1"/>
  <c r="AG52" i="1"/>
  <c r="AZ52" i="1" s="1"/>
  <c r="AF52" i="1"/>
  <c r="AY52" i="1" s="1"/>
  <c r="AE52" i="1"/>
  <c r="AX52" i="1" s="1"/>
  <c r="AD52" i="1"/>
  <c r="AW52" i="1" s="1"/>
  <c r="AC52" i="1"/>
  <c r="AV52" i="1" s="1"/>
  <c r="AB52" i="1"/>
  <c r="AU52" i="1" s="1"/>
  <c r="AA52" i="1"/>
  <c r="AT52" i="1" s="1"/>
  <c r="Z52" i="1"/>
  <c r="AS52" i="1" s="1"/>
  <c r="Y52" i="1"/>
  <c r="AR52" i="1" s="1"/>
  <c r="X52" i="1"/>
  <c r="AQ52" i="1" s="1"/>
  <c r="W52" i="1"/>
  <c r="AP52" i="1" s="1"/>
  <c r="V52" i="1"/>
  <c r="AO52" i="1" s="1"/>
  <c r="U52" i="1"/>
  <c r="AN52" i="1" s="1"/>
  <c r="AK51" i="1"/>
  <c r="BD51" i="1" s="1"/>
  <c r="AJ51" i="1"/>
  <c r="BC51" i="1" s="1"/>
  <c r="AI51" i="1"/>
  <c r="BB51" i="1" s="1"/>
  <c r="AH51" i="1"/>
  <c r="BA51" i="1" s="1"/>
  <c r="AG51" i="1"/>
  <c r="AZ51" i="1" s="1"/>
  <c r="AF51" i="1"/>
  <c r="AY51" i="1" s="1"/>
  <c r="AE51" i="1"/>
  <c r="AX51" i="1" s="1"/>
  <c r="AD51" i="1"/>
  <c r="AW51" i="1" s="1"/>
  <c r="AC51" i="1"/>
  <c r="AV51" i="1" s="1"/>
  <c r="AB51" i="1"/>
  <c r="AU51" i="1" s="1"/>
  <c r="AA51" i="1"/>
  <c r="AT51" i="1" s="1"/>
  <c r="Z51" i="1"/>
  <c r="AS51" i="1" s="1"/>
  <c r="Y51" i="1"/>
  <c r="AR51" i="1" s="1"/>
  <c r="X51" i="1"/>
  <c r="AQ51" i="1" s="1"/>
  <c r="W51" i="1"/>
  <c r="AP51" i="1" s="1"/>
  <c r="V51" i="1"/>
  <c r="AO51" i="1" s="1"/>
  <c r="U51" i="1"/>
  <c r="AN51" i="1" s="1"/>
  <c r="AK50" i="1"/>
  <c r="BD50" i="1" s="1"/>
  <c r="AJ50" i="1"/>
  <c r="BC50" i="1" s="1"/>
  <c r="AI50" i="1"/>
  <c r="BB50" i="1" s="1"/>
  <c r="AH50" i="1"/>
  <c r="BA50" i="1" s="1"/>
  <c r="AG50" i="1"/>
  <c r="AZ50" i="1" s="1"/>
  <c r="AF50" i="1"/>
  <c r="AY50" i="1" s="1"/>
  <c r="AE50" i="1"/>
  <c r="AX50" i="1" s="1"/>
  <c r="AD50" i="1"/>
  <c r="AW50" i="1" s="1"/>
  <c r="AC50" i="1"/>
  <c r="AV50" i="1" s="1"/>
  <c r="AB50" i="1"/>
  <c r="AU50" i="1" s="1"/>
  <c r="AA50" i="1"/>
  <c r="AT50" i="1" s="1"/>
  <c r="Z50" i="1"/>
  <c r="AS50" i="1" s="1"/>
  <c r="Y50" i="1"/>
  <c r="AR50" i="1" s="1"/>
  <c r="X50" i="1"/>
  <c r="AQ50" i="1" s="1"/>
  <c r="W50" i="1"/>
  <c r="AP50" i="1" s="1"/>
  <c r="V50" i="1"/>
  <c r="AO50" i="1" s="1"/>
  <c r="U50" i="1"/>
  <c r="AN50" i="1" s="1"/>
  <c r="AK49" i="1"/>
  <c r="BD49" i="1" s="1"/>
  <c r="AJ49" i="1"/>
  <c r="BC49" i="1" s="1"/>
  <c r="AI49" i="1"/>
  <c r="BB49" i="1" s="1"/>
  <c r="AH49" i="1"/>
  <c r="BA49" i="1" s="1"/>
  <c r="AG49" i="1"/>
  <c r="AZ49" i="1" s="1"/>
  <c r="AF49" i="1"/>
  <c r="AY49" i="1" s="1"/>
  <c r="AE49" i="1"/>
  <c r="AX49" i="1" s="1"/>
  <c r="AD49" i="1"/>
  <c r="AW49" i="1" s="1"/>
  <c r="AC49" i="1"/>
  <c r="AV49" i="1" s="1"/>
  <c r="AB49" i="1"/>
  <c r="AU49" i="1" s="1"/>
  <c r="AA49" i="1"/>
  <c r="AT49" i="1" s="1"/>
  <c r="Z49" i="1"/>
  <c r="AS49" i="1" s="1"/>
  <c r="Y49" i="1"/>
  <c r="AR49" i="1" s="1"/>
  <c r="X49" i="1"/>
  <c r="AQ49" i="1" s="1"/>
  <c r="W49" i="1"/>
  <c r="AP49" i="1" s="1"/>
  <c r="V49" i="1"/>
  <c r="AO49" i="1" s="1"/>
  <c r="U49" i="1"/>
  <c r="AN49" i="1" s="1"/>
  <c r="AK48" i="1"/>
  <c r="BD48" i="1" s="1"/>
  <c r="AJ48" i="1"/>
  <c r="BC48" i="1" s="1"/>
  <c r="AI48" i="1"/>
  <c r="BB48" i="1" s="1"/>
  <c r="AH48" i="1"/>
  <c r="BA48" i="1" s="1"/>
  <c r="AG48" i="1"/>
  <c r="AZ48" i="1" s="1"/>
  <c r="AF48" i="1"/>
  <c r="AY48" i="1" s="1"/>
  <c r="AE48" i="1"/>
  <c r="AX48" i="1" s="1"/>
  <c r="AD48" i="1"/>
  <c r="AW48" i="1" s="1"/>
  <c r="AC48" i="1"/>
  <c r="AV48" i="1" s="1"/>
  <c r="AB48" i="1"/>
  <c r="AU48" i="1" s="1"/>
  <c r="AA48" i="1"/>
  <c r="AT48" i="1" s="1"/>
  <c r="Z48" i="1"/>
  <c r="AS48" i="1" s="1"/>
  <c r="Y48" i="1"/>
  <c r="AR48" i="1" s="1"/>
  <c r="X48" i="1"/>
  <c r="AQ48" i="1" s="1"/>
  <c r="W48" i="1"/>
  <c r="AP48" i="1" s="1"/>
  <c r="V48" i="1"/>
  <c r="AO48" i="1" s="1"/>
  <c r="U48" i="1"/>
  <c r="AN48" i="1" s="1"/>
  <c r="AK47" i="1"/>
  <c r="BD47" i="1" s="1"/>
  <c r="AJ47" i="1"/>
  <c r="BC47" i="1" s="1"/>
  <c r="AI47" i="1"/>
  <c r="BB47" i="1" s="1"/>
  <c r="AH47" i="1"/>
  <c r="BA47" i="1" s="1"/>
  <c r="AG47" i="1"/>
  <c r="AZ47" i="1" s="1"/>
  <c r="AF47" i="1"/>
  <c r="AY47" i="1" s="1"/>
  <c r="AE47" i="1"/>
  <c r="AX47" i="1" s="1"/>
  <c r="AD47" i="1"/>
  <c r="AW47" i="1" s="1"/>
  <c r="AC47" i="1"/>
  <c r="AV47" i="1" s="1"/>
  <c r="AB47" i="1"/>
  <c r="AU47" i="1" s="1"/>
  <c r="AA47" i="1"/>
  <c r="AT47" i="1" s="1"/>
  <c r="Z47" i="1"/>
  <c r="AS47" i="1" s="1"/>
  <c r="Y47" i="1"/>
  <c r="AR47" i="1" s="1"/>
  <c r="X47" i="1"/>
  <c r="AQ47" i="1" s="1"/>
  <c r="W47" i="1"/>
  <c r="AP47" i="1" s="1"/>
  <c r="V47" i="1"/>
  <c r="AO47" i="1" s="1"/>
  <c r="U47" i="1"/>
  <c r="AN47" i="1" s="1"/>
  <c r="AK46" i="1"/>
  <c r="BD46" i="1" s="1"/>
  <c r="AJ46" i="1"/>
  <c r="BC46" i="1" s="1"/>
  <c r="AI46" i="1"/>
  <c r="BB46" i="1" s="1"/>
  <c r="AH46" i="1"/>
  <c r="BA46" i="1" s="1"/>
  <c r="AG46" i="1"/>
  <c r="AZ46" i="1" s="1"/>
  <c r="AF46" i="1"/>
  <c r="AY46" i="1" s="1"/>
  <c r="AE46" i="1"/>
  <c r="AX46" i="1" s="1"/>
  <c r="AD46" i="1"/>
  <c r="AW46" i="1" s="1"/>
  <c r="AC46" i="1"/>
  <c r="AV46" i="1" s="1"/>
  <c r="AB46" i="1"/>
  <c r="AU46" i="1" s="1"/>
  <c r="AA46" i="1"/>
  <c r="AT46" i="1" s="1"/>
  <c r="Z46" i="1"/>
  <c r="AS46" i="1" s="1"/>
  <c r="Y46" i="1"/>
  <c r="AR46" i="1" s="1"/>
  <c r="X46" i="1"/>
  <c r="AQ46" i="1" s="1"/>
  <c r="W46" i="1"/>
  <c r="AP46" i="1" s="1"/>
  <c r="V46" i="1"/>
  <c r="AO46" i="1" s="1"/>
  <c r="U46" i="1"/>
  <c r="AN46" i="1" s="1"/>
  <c r="AK45" i="1"/>
  <c r="BD45" i="1" s="1"/>
  <c r="AJ45" i="1"/>
  <c r="BC45" i="1" s="1"/>
  <c r="AI45" i="1"/>
  <c r="BB45" i="1" s="1"/>
  <c r="AH45" i="1"/>
  <c r="BA45" i="1" s="1"/>
  <c r="AG45" i="1"/>
  <c r="AZ45" i="1" s="1"/>
  <c r="AF45" i="1"/>
  <c r="AY45" i="1" s="1"/>
  <c r="AE45" i="1"/>
  <c r="AX45" i="1" s="1"/>
  <c r="AD45" i="1"/>
  <c r="AW45" i="1" s="1"/>
  <c r="AC45" i="1"/>
  <c r="AV45" i="1" s="1"/>
  <c r="AB45" i="1"/>
  <c r="AU45" i="1" s="1"/>
  <c r="AA45" i="1"/>
  <c r="AT45" i="1" s="1"/>
  <c r="Z45" i="1"/>
  <c r="AS45" i="1" s="1"/>
  <c r="Y45" i="1"/>
  <c r="AR45" i="1" s="1"/>
  <c r="X45" i="1"/>
  <c r="AQ45" i="1" s="1"/>
  <c r="W45" i="1"/>
  <c r="AP45" i="1" s="1"/>
  <c r="V45" i="1"/>
  <c r="AO45" i="1" s="1"/>
  <c r="U45" i="1"/>
  <c r="AN45" i="1" s="1"/>
  <c r="AK44" i="1"/>
  <c r="BD44" i="1" s="1"/>
  <c r="AJ44" i="1"/>
  <c r="BC44" i="1" s="1"/>
  <c r="AI44" i="1"/>
  <c r="BB44" i="1" s="1"/>
  <c r="AH44" i="1"/>
  <c r="BA44" i="1" s="1"/>
  <c r="AG44" i="1"/>
  <c r="AZ44" i="1" s="1"/>
  <c r="AF44" i="1"/>
  <c r="AY44" i="1" s="1"/>
  <c r="AE44" i="1"/>
  <c r="AX44" i="1" s="1"/>
  <c r="AD44" i="1"/>
  <c r="AW44" i="1" s="1"/>
  <c r="AC44" i="1"/>
  <c r="AV44" i="1" s="1"/>
  <c r="AB44" i="1"/>
  <c r="AU44" i="1" s="1"/>
  <c r="AA44" i="1"/>
  <c r="AT44" i="1" s="1"/>
  <c r="Z44" i="1"/>
  <c r="AS44" i="1" s="1"/>
  <c r="Y44" i="1"/>
  <c r="AR44" i="1" s="1"/>
  <c r="X44" i="1"/>
  <c r="AQ44" i="1" s="1"/>
  <c r="W44" i="1"/>
  <c r="AP44" i="1" s="1"/>
  <c r="V44" i="1"/>
  <c r="AO44" i="1" s="1"/>
  <c r="U44" i="1"/>
  <c r="AN44" i="1" s="1"/>
  <c r="AK43" i="1"/>
  <c r="BD43" i="1" s="1"/>
  <c r="AJ43" i="1"/>
  <c r="BC43" i="1" s="1"/>
  <c r="AI43" i="1"/>
  <c r="BB43" i="1" s="1"/>
  <c r="AH43" i="1"/>
  <c r="BA43" i="1" s="1"/>
  <c r="AG43" i="1"/>
  <c r="AZ43" i="1" s="1"/>
  <c r="AF43" i="1"/>
  <c r="AY43" i="1" s="1"/>
  <c r="AE43" i="1"/>
  <c r="AX43" i="1" s="1"/>
  <c r="AD43" i="1"/>
  <c r="AW43" i="1" s="1"/>
  <c r="AC43" i="1"/>
  <c r="AV43" i="1" s="1"/>
  <c r="AB43" i="1"/>
  <c r="AU43" i="1" s="1"/>
  <c r="AA43" i="1"/>
  <c r="AT43" i="1" s="1"/>
  <c r="Z43" i="1"/>
  <c r="AS43" i="1" s="1"/>
  <c r="Y43" i="1"/>
  <c r="AR43" i="1" s="1"/>
  <c r="X43" i="1"/>
  <c r="AQ43" i="1" s="1"/>
  <c r="W43" i="1"/>
  <c r="AP43" i="1" s="1"/>
  <c r="V43" i="1"/>
  <c r="AO43" i="1" s="1"/>
  <c r="U43" i="1"/>
  <c r="AN43" i="1" s="1"/>
  <c r="AK42" i="1"/>
  <c r="BD42" i="1" s="1"/>
  <c r="AJ42" i="1"/>
  <c r="BC42" i="1" s="1"/>
  <c r="AI42" i="1"/>
  <c r="BB42" i="1" s="1"/>
  <c r="AH42" i="1"/>
  <c r="BA42" i="1" s="1"/>
  <c r="AG42" i="1"/>
  <c r="AZ42" i="1" s="1"/>
  <c r="AF42" i="1"/>
  <c r="AY42" i="1" s="1"/>
  <c r="AE42" i="1"/>
  <c r="AX42" i="1" s="1"/>
  <c r="AD42" i="1"/>
  <c r="AW42" i="1" s="1"/>
  <c r="AC42" i="1"/>
  <c r="AV42" i="1" s="1"/>
  <c r="AB42" i="1"/>
  <c r="AU42" i="1" s="1"/>
  <c r="AA42" i="1"/>
  <c r="AT42" i="1" s="1"/>
  <c r="Z42" i="1"/>
  <c r="AS42" i="1" s="1"/>
  <c r="Y42" i="1"/>
  <c r="AR42" i="1" s="1"/>
  <c r="X42" i="1"/>
  <c r="AQ42" i="1" s="1"/>
  <c r="W42" i="1"/>
  <c r="AP42" i="1" s="1"/>
  <c r="V42" i="1"/>
  <c r="AO42" i="1" s="1"/>
  <c r="U42" i="1"/>
  <c r="AN42" i="1" s="1"/>
  <c r="AK41" i="1"/>
  <c r="BD41" i="1" s="1"/>
  <c r="AJ41" i="1"/>
  <c r="BC41" i="1" s="1"/>
  <c r="AI41" i="1"/>
  <c r="BB41" i="1" s="1"/>
  <c r="AH41" i="1"/>
  <c r="BA41" i="1" s="1"/>
  <c r="AG41" i="1"/>
  <c r="AZ41" i="1" s="1"/>
  <c r="AF41" i="1"/>
  <c r="AY41" i="1" s="1"/>
  <c r="AE41" i="1"/>
  <c r="AX41" i="1" s="1"/>
  <c r="AD41" i="1"/>
  <c r="AW41" i="1" s="1"/>
  <c r="AC41" i="1"/>
  <c r="AV41" i="1" s="1"/>
  <c r="AB41" i="1"/>
  <c r="AU41" i="1" s="1"/>
  <c r="AA41" i="1"/>
  <c r="AT41" i="1" s="1"/>
  <c r="Z41" i="1"/>
  <c r="AS41" i="1" s="1"/>
  <c r="Y41" i="1"/>
  <c r="AR41" i="1" s="1"/>
  <c r="X41" i="1"/>
  <c r="AQ41" i="1" s="1"/>
  <c r="W41" i="1"/>
  <c r="AP41" i="1" s="1"/>
  <c r="V41" i="1"/>
  <c r="AO41" i="1" s="1"/>
  <c r="U41" i="1"/>
  <c r="AN41" i="1" s="1"/>
  <c r="AK40" i="1"/>
  <c r="BD40" i="1" s="1"/>
  <c r="AJ40" i="1"/>
  <c r="BC40" i="1" s="1"/>
  <c r="AI40" i="1"/>
  <c r="BB40" i="1" s="1"/>
  <c r="AH40" i="1"/>
  <c r="BA40" i="1" s="1"/>
  <c r="AG40" i="1"/>
  <c r="AZ40" i="1" s="1"/>
  <c r="AF40" i="1"/>
  <c r="AY40" i="1" s="1"/>
  <c r="AE40" i="1"/>
  <c r="AX40" i="1" s="1"/>
  <c r="AD40" i="1"/>
  <c r="AW40" i="1" s="1"/>
  <c r="AC40" i="1"/>
  <c r="AV40" i="1" s="1"/>
  <c r="AB40" i="1"/>
  <c r="AU40" i="1" s="1"/>
  <c r="AA40" i="1"/>
  <c r="AT40" i="1" s="1"/>
  <c r="Z40" i="1"/>
  <c r="AS40" i="1" s="1"/>
  <c r="Y40" i="1"/>
  <c r="AR40" i="1" s="1"/>
  <c r="X40" i="1"/>
  <c r="AQ40" i="1" s="1"/>
  <c r="W40" i="1"/>
  <c r="AP40" i="1" s="1"/>
  <c r="V40" i="1"/>
  <c r="AO40" i="1" s="1"/>
  <c r="U40" i="1"/>
  <c r="AN40" i="1" s="1"/>
  <c r="AK39" i="1"/>
  <c r="BD39" i="1" s="1"/>
  <c r="AJ39" i="1"/>
  <c r="BC39" i="1" s="1"/>
  <c r="AI39" i="1"/>
  <c r="BB39" i="1" s="1"/>
  <c r="AH39" i="1"/>
  <c r="BA39" i="1" s="1"/>
  <c r="AG39" i="1"/>
  <c r="AZ39" i="1" s="1"/>
  <c r="AF39" i="1"/>
  <c r="AY39" i="1" s="1"/>
  <c r="AE39" i="1"/>
  <c r="AX39" i="1" s="1"/>
  <c r="AD39" i="1"/>
  <c r="AW39" i="1" s="1"/>
  <c r="AC39" i="1"/>
  <c r="AV39" i="1" s="1"/>
  <c r="AB39" i="1"/>
  <c r="AU39" i="1" s="1"/>
  <c r="AA39" i="1"/>
  <c r="AT39" i="1" s="1"/>
  <c r="Z39" i="1"/>
  <c r="AS39" i="1" s="1"/>
  <c r="Y39" i="1"/>
  <c r="AR39" i="1" s="1"/>
  <c r="X39" i="1"/>
  <c r="AQ39" i="1" s="1"/>
  <c r="W39" i="1"/>
  <c r="AP39" i="1" s="1"/>
  <c r="V39" i="1"/>
  <c r="AO39" i="1" s="1"/>
  <c r="U39" i="1"/>
  <c r="AN39" i="1" s="1"/>
  <c r="AK38" i="1"/>
  <c r="BD38" i="1" s="1"/>
  <c r="AJ38" i="1"/>
  <c r="BC38" i="1" s="1"/>
  <c r="AI38" i="1"/>
  <c r="BB38" i="1" s="1"/>
  <c r="AH38" i="1"/>
  <c r="BA38" i="1" s="1"/>
  <c r="AG38" i="1"/>
  <c r="AZ38" i="1" s="1"/>
  <c r="AF38" i="1"/>
  <c r="AY38" i="1" s="1"/>
  <c r="AE38" i="1"/>
  <c r="AX38" i="1" s="1"/>
  <c r="AD38" i="1"/>
  <c r="AW38" i="1" s="1"/>
  <c r="AC38" i="1"/>
  <c r="AV38" i="1" s="1"/>
  <c r="AB38" i="1"/>
  <c r="AU38" i="1" s="1"/>
  <c r="AA38" i="1"/>
  <c r="AT38" i="1" s="1"/>
  <c r="Z38" i="1"/>
  <c r="AS38" i="1" s="1"/>
  <c r="Y38" i="1"/>
  <c r="AR38" i="1" s="1"/>
  <c r="X38" i="1"/>
  <c r="AQ38" i="1" s="1"/>
  <c r="W38" i="1"/>
  <c r="AP38" i="1" s="1"/>
  <c r="V38" i="1"/>
  <c r="AO38" i="1" s="1"/>
  <c r="U38" i="1"/>
  <c r="AN38" i="1" s="1"/>
  <c r="AK37" i="1"/>
  <c r="BD37" i="1" s="1"/>
  <c r="AJ37" i="1"/>
  <c r="BC37" i="1" s="1"/>
  <c r="AI37" i="1"/>
  <c r="BB37" i="1" s="1"/>
  <c r="AH37" i="1"/>
  <c r="BA37" i="1" s="1"/>
  <c r="AG37" i="1"/>
  <c r="AZ37" i="1" s="1"/>
  <c r="AF37" i="1"/>
  <c r="AY37" i="1" s="1"/>
  <c r="AE37" i="1"/>
  <c r="AX37" i="1" s="1"/>
  <c r="AD37" i="1"/>
  <c r="AW37" i="1" s="1"/>
  <c r="AC37" i="1"/>
  <c r="AV37" i="1" s="1"/>
  <c r="AB37" i="1"/>
  <c r="AU37" i="1" s="1"/>
  <c r="AA37" i="1"/>
  <c r="AT37" i="1" s="1"/>
  <c r="Z37" i="1"/>
  <c r="AS37" i="1" s="1"/>
  <c r="Y37" i="1"/>
  <c r="AR37" i="1" s="1"/>
  <c r="X37" i="1"/>
  <c r="AQ37" i="1" s="1"/>
  <c r="W37" i="1"/>
  <c r="AP37" i="1" s="1"/>
  <c r="V37" i="1"/>
  <c r="AO37" i="1" s="1"/>
  <c r="U37" i="1"/>
  <c r="AN37" i="1" s="1"/>
  <c r="AK36" i="1"/>
  <c r="BD36" i="1" s="1"/>
  <c r="AJ36" i="1"/>
  <c r="BC36" i="1" s="1"/>
  <c r="AI36" i="1"/>
  <c r="BB36" i="1" s="1"/>
  <c r="AH36" i="1"/>
  <c r="BA36" i="1" s="1"/>
  <c r="AG36" i="1"/>
  <c r="AZ36" i="1" s="1"/>
  <c r="AF36" i="1"/>
  <c r="AY36" i="1" s="1"/>
  <c r="AE36" i="1"/>
  <c r="AX36" i="1" s="1"/>
  <c r="AD36" i="1"/>
  <c r="AW36" i="1" s="1"/>
  <c r="AC36" i="1"/>
  <c r="AV36" i="1" s="1"/>
  <c r="AB36" i="1"/>
  <c r="AU36" i="1" s="1"/>
  <c r="AA36" i="1"/>
  <c r="AT36" i="1" s="1"/>
  <c r="Z36" i="1"/>
  <c r="AS36" i="1" s="1"/>
  <c r="Y36" i="1"/>
  <c r="AR36" i="1" s="1"/>
  <c r="X36" i="1"/>
  <c r="AQ36" i="1" s="1"/>
  <c r="W36" i="1"/>
  <c r="AP36" i="1" s="1"/>
  <c r="V36" i="1"/>
  <c r="AO36" i="1" s="1"/>
  <c r="U36" i="1"/>
  <c r="AN36" i="1" s="1"/>
  <c r="AK35" i="1"/>
  <c r="BD35" i="1" s="1"/>
  <c r="AJ35" i="1"/>
  <c r="BC35" i="1" s="1"/>
  <c r="AI35" i="1"/>
  <c r="BB35" i="1" s="1"/>
  <c r="AH35" i="1"/>
  <c r="BA35" i="1" s="1"/>
  <c r="AG35" i="1"/>
  <c r="AZ35" i="1" s="1"/>
  <c r="AF35" i="1"/>
  <c r="AY35" i="1" s="1"/>
  <c r="AE35" i="1"/>
  <c r="AX35" i="1" s="1"/>
  <c r="AD35" i="1"/>
  <c r="AW35" i="1" s="1"/>
  <c r="AC35" i="1"/>
  <c r="AV35" i="1" s="1"/>
  <c r="AB35" i="1"/>
  <c r="AU35" i="1" s="1"/>
  <c r="AA35" i="1"/>
  <c r="AT35" i="1" s="1"/>
  <c r="Z35" i="1"/>
  <c r="AS35" i="1" s="1"/>
  <c r="Y35" i="1"/>
  <c r="AR35" i="1" s="1"/>
  <c r="X35" i="1"/>
  <c r="AQ35" i="1" s="1"/>
  <c r="W35" i="1"/>
  <c r="AP35" i="1" s="1"/>
  <c r="V35" i="1"/>
  <c r="AO35" i="1" s="1"/>
  <c r="U35" i="1"/>
  <c r="AN35" i="1" s="1"/>
  <c r="AK34" i="1"/>
  <c r="BD34" i="1" s="1"/>
  <c r="AJ34" i="1"/>
  <c r="BC34" i="1" s="1"/>
  <c r="AI34" i="1"/>
  <c r="BB34" i="1" s="1"/>
  <c r="AH34" i="1"/>
  <c r="BA34" i="1" s="1"/>
  <c r="AG34" i="1"/>
  <c r="AZ34" i="1" s="1"/>
  <c r="AF34" i="1"/>
  <c r="AY34" i="1" s="1"/>
  <c r="AE34" i="1"/>
  <c r="AX34" i="1" s="1"/>
  <c r="AD34" i="1"/>
  <c r="AW34" i="1" s="1"/>
  <c r="AC34" i="1"/>
  <c r="AV34" i="1" s="1"/>
  <c r="AB34" i="1"/>
  <c r="AU34" i="1" s="1"/>
  <c r="AA34" i="1"/>
  <c r="AT34" i="1" s="1"/>
  <c r="Z34" i="1"/>
  <c r="AS34" i="1" s="1"/>
  <c r="Y34" i="1"/>
  <c r="AR34" i="1" s="1"/>
  <c r="X34" i="1"/>
  <c r="AQ34" i="1" s="1"/>
  <c r="W34" i="1"/>
  <c r="AP34" i="1" s="1"/>
  <c r="V34" i="1"/>
  <c r="AO34" i="1" s="1"/>
  <c r="U34" i="1"/>
  <c r="AN34" i="1" s="1"/>
  <c r="AK33" i="1"/>
  <c r="BD33" i="1" s="1"/>
  <c r="AJ33" i="1"/>
  <c r="BC33" i="1" s="1"/>
  <c r="AI33" i="1"/>
  <c r="BB33" i="1" s="1"/>
  <c r="AH33" i="1"/>
  <c r="BA33" i="1" s="1"/>
  <c r="AG33" i="1"/>
  <c r="AZ33" i="1" s="1"/>
  <c r="AF33" i="1"/>
  <c r="AY33" i="1" s="1"/>
  <c r="AE33" i="1"/>
  <c r="AX33" i="1" s="1"/>
  <c r="AD33" i="1"/>
  <c r="AW33" i="1" s="1"/>
  <c r="AC33" i="1"/>
  <c r="AV33" i="1" s="1"/>
  <c r="AB33" i="1"/>
  <c r="AU33" i="1" s="1"/>
  <c r="AA33" i="1"/>
  <c r="AT33" i="1" s="1"/>
  <c r="Z33" i="1"/>
  <c r="AS33" i="1" s="1"/>
  <c r="Y33" i="1"/>
  <c r="AR33" i="1" s="1"/>
  <c r="X33" i="1"/>
  <c r="AQ33" i="1" s="1"/>
  <c r="W33" i="1"/>
  <c r="AP33" i="1" s="1"/>
  <c r="V33" i="1"/>
  <c r="AO33" i="1" s="1"/>
  <c r="U33" i="1"/>
  <c r="AN33" i="1" s="1"/>
  <c r="AK32" i="1"/>
  <c r="BD32" i="1" s="1"/>
  <c r="AJ32" i="1"/>
  <c r="BC32" i="1" s="1"/>
  <c r="AI32" i="1"/>
  <c r="BB32" i="1" s="1"/>
  <c r="AH32" i="1"/>
  <c r="BA32" i="1" s="1"/>
  <c r="AG32" i="1"/>
  <c r="AZ32" i="1" s="1"/>
  <c r="AF32" i="1"/>
  <c r="AY32" i="1" s="1"/>
  <c r="AE32" i="1"/>
  <c r="AX32" i="1" s="1"/>
  <c r="AD32" i="1"/>
  <c r="AW32" i="1" s="1"/>
  <c r="AC32" i="1"/>
  <c r="AV32" i="1" s="1"/>
  <c r="AB32" i="1"/>
  <c r="AU32" i="1" s="1"/>
  <c r="AA32" i="1"/>
  <c r="AT32" i="1" s="1"/>
  <c r="Z32" i="1"/>
  <c r="AS32" i="1" s="1"/>
  <c r="Y32" i="1"/>
  <c r="AR32" i="1" s="1"/>
  <c r="X32" i="1"/>
  <c r="AQ32" i="1" s="1"/>
  <c r="W32" i="1"/>
  <c r="AP32" i="1" s="1"/>
  <c r="V32" i="1"/>
  <c r="AO32" i="1" s="1"/>
  <c r="U32" i="1"/>
  <c r="AN32" i="1" s="1"/>
  <c r="AK31" i="1"/>
  <c r="BD31" i="1" s="1"/>
  <c r="AJ31" i="1"/>
  <c r="BC31" i="1" s="1"/>
  <c r="AI31" i="1"/>
  <c r="BB31" i="1" s="1"/>
  <c r="AH31" i="1"/>
  <c r="BA31" i="1" s="1"/>
  <c r="AG31" i="1"/>
  <c r="AZ31" i="1" s="1"/>
  <c r="AF31" i="1"/>
  <c r="AY31" i="1" s="1"/>
  <c r="AE31" i="1"/>
  <c r="AX31" i="1" s="1"/>
  <c r="AD31" i="1"/>
  <c r="AW31" i="1" s="1"/>
  <c r="AC31" i="1"/>
  <c r="AV31" i="1" s="1"/>
  <c r="AB31" i="1"/>
  <c r="AU31" i="1" s="1"/>
  <c r="AA31" i="1"/>
  <c r="AT31" i="1" s="1"/>
  <c r="Z31" i="1"/>
  <c r="AS31" i="1" s="1"/>
  <c r="Y31" i="1"/>
  <c r="AR31" i="1" s="1"/>
  <c r="X31" i="1"/>
  <c r="AQ31" i="1" s="1"/>
  <c r="W31" i="1"/>
  <c r="AP31" i="1" s="1"/>
  <c r="V31" i="1"/>
  <c r="AO31" i="1" s="1"/>
  <c r="U31" i="1"/>
  <c r="AN31" i="1" s="1"/>
  <c r="AK30" i="1"/>
  <c r="BD30" i="1" s="1"/>
  <c r="AJ30" i="1"/>
  <c r="BC30" i="1" s="1"/>
  <c r="AI30" i="1"/>
  <c r="BB30" i="1" s="1"/>
  <c r="AH30" i="1"/>
  <c r="BA30" i="1" s="1"/>
  <c r="AG30" i="1"/>
  <c r="AZ30" i="1" s="1"/>
  <c r="AF30" i="1"/>
  <c r="AY30" i="1" s="1"/>
  <c r="AE30" i="1"/>
  <c r="AX30" i="1" s="1"/>
  <c r="AD30" i="1"/>
  <c r="AW30" i="1" s="1"/>
  <c r="AC30" i="1"/>
  <c r="AV30" i="1" s="1"/>
  <c r="AB30" i="1"/>
  <c r="AU30" i="1" s="1"/>
  <c r="AA30" i="1"/>
  <c r="AT30" i="1" s="1"/>
  <c r="Z30" i="1"/>
  <c r="AS30" i="1" s="1"/>
  <c r="Y30" i="1"/>
  <c r="AR30" i="1" s="1"/>
  <c r="X30" i="1"/>
  <c r="AQ30" i="1" s="1"/>
  <c r="W30" i="1"/>
  <c r="AP30" i="1" s="1"/>
  <c r="V30" i="1"/>
  <c r="AO30" i="1" s="1"/>
  <c r="U30" i="1"/>
  <c r="AN30" i="1" s="1"/>
  <c r="AK29" i="1"/>
  <c r="BD29" i="1" s="1"/>
  <c r="AJ29" i="1"/>
  <c r="BC29" i="1" s="1"/>
  <c r="AI29" i="1"/>
  <c r="BB29" i="1" s="1"/>
  <c r="AH29" i="1"/>
  <c r="BA29" i="1" s="1"/>
  <c r="AG29" i="1"/>
  <c r="AZ29" i="1" s="1"/>
  <c r="AF29" i="1"/>
  <c r="AY29" i="1" s="1"/>
  <c r="AE29" i="1"/>
  <c r="AX29" i="1" s="1"/>
  <c r="AD29" i="1"/>
  <c r="AW29" i="1" s="1"/>
  <c r="AC29" i="1"/>
  <c r="AV29" i="1" s="1"/>
  <c r="AB29" i="1"/>
  <c r="AU29" i="1" s="1"/>
  <c r="AA29" i="1"/>
  <c r="AT29" i="1" s="1"/>
  <c r="Z29" i="1"/>
  <c r="AS29" i="1" s="1"/>
  <c r="Y29" i="1"/>
  <c r="AR29" i="1" s="1"/>
  <c r="X29" i="1"/>
  <c r="AQ29" i="1" s="1"/>
  <c r="W29" i="1"/>
  <c r="AP29" i="1" s="1"/>
  <c r="V29" i="1"/>
  <c r="AO29" i="1" s="1"/>
  <c r="U29" i="1"/>
  <c r="AN29" i="1" s="1"/>
  <c r="AK28" i="1"/>
  <c r="BD28" i="1" s="1"/>
  <c r="AJ28" i="1"/>
  <c r="BC28" i="1" s="1"/>
  <c r="AI28" i="1"/>
  <c r="BB28" i="1" s="1"/>
  <c r="AH28" i="1"/>
  <c r="BA28" i="1" s="1"/>
  <c r="AG28" i="1"/>
  <c r="AZ28" i="1" s="1"/>
  <c r="AF28" i="1"/>
  <c r="AY28" i="1" s="1"/>
  <c r="AE28" i="1"/>
  <c r="AX28" i="1" s="1"/>
  <c r="AD28" i="1"/>
  <c r="AW28" i="1" s="1"/>
  <c r="AC28" i="1"/>
  <c r="AV28" i="1" s="1"/>
  <c r="AB28" i="1"/>
  <c r="AU28" i="1" s="1"/>
  <c r="AA28" i="1"/>
  <c r="AT28" i="1" s="1"/>
  <c r="Z28" i="1"/>
  <c r="AS28" i="1" s="1"/>
  <c r="Y28" i="1"/>
  <c r="AR28" i="1" s="1"/>
  <c r="X28" i="1"/>
  <c r="AQ28" i="1" s="1"/>
  <c r="W28" i="1"/>
  <c r="AP28" i="1" s="1"/>
  <c r="V28" i="1"/>
  <c r="AO28" i="1" s="1"/>
  <c r="U28" i="1"/>
  <c r="AN28" i="1" s="1"/>
  <c r="AK27" i="1"/>
  <c r="BD27" i="1" s="1"/>
  <c r="AJ27" i="1"/>
  <c r="BC27" i="1" s="1"/>
  <c r="AI27" i="1"/>
  <c r="BB27" i="1" s="1"/>
  <c r="AH27" i="1"/>
  <c r="BA27" i="1" s="1"/>
  <c r="AG27" i="1"/>
  <c r="AZ27" i="1" s="1"/>
  <c r="AF27" i="1"/>
  <c r="AY27" i="1" s="1"/>
  <c r="AE27" i="1"/>
  <c r="AX27" i="1" s="1"/>
  <c r="AD27" i="1"/>
  <c r="AW27" i="1" s="1"/>
  <c r="AC27" i="1"/>
  <c r="AV27" i="1" s="1"/>
  <c r="AB27" i="1"/>
  <c r="AU27" i="1" s="1"/>
  <c r="AA27" i="1"/>
  <c r="AT27" i="1" s="1"/>
  <c r="Z27" i="1"/>
  <c r="AS27" i="1" s="1"/>
  <c r="Y27" i="1"/>
  <c r="AR27" i="1" s="1"/>
  <c r="X27" i="1"/>
  <c r="AQ27" i="1" s="1"/>
  <c r="W27" i="1"/>
  <c r="AP27" i="1" s="1"/>
  <c r="V27" i="1"/>
  <c r="AO27" i="1" s="1"/>
  <c r="U27" i="1"/>
  <c r="AN27" i="1" s="1"/>
  <c r="AK26" i="1"/>
  <c r="BD26" i="1" s="1"/>
  <c r="AJ26" i="1"/>
  <c r="BC26" i="1" s="1"/>
  <c r="AI26" i="1"/>
  <c r="BB26" i="1" s="1"/>
  <c r="AH26" i="1"/>
  <c r="BA26" i="1" s="1"/>
  <c r="AG26" i="1"/>
  <c r="AZ26" i="1" s="1"/>
  <c r="AF26" i="1"/>
  <c r="AY26" i="1" s="1"/>
  <c r="AE26" i="1"/>
  <c r="AX26" i="1" s="1"/>
  <c r="AD26" i="1"/>
  <c r="AW26" i="1" s="1"/>
  <c r="AC26" i="1"/>
  <c r="AV26" i="1" s="1"/>
  <c r="AB26" i="1"/>
  <c r="AU26" i="1" s="1"/>
  <c r="AA26" i="1"/>
  <c r="AT26" i="1" s="1"/>
  <c r="Z26" i="1"/>
  <c r="AS26" i="1" s="1"/>
  <c r="Y26" i="1"/>
  <c r="AR26" i="1" s="1"/>
  <c r="X26" i="1"/>
  <c r="AQ26" i="1" s="1"/>
  <c r="W26" i="1"/>
  <c r="AP26" i="1" s="1"/>
  <c r="V26" i="1"/>
  <c r="AO26" i="1" s="1"/>
  <c r="U26" i="1"/>
  <c r="AN26" i="1" s="1"/>
  <c r="AK25" i="1"/>
  <c r="BD25" i="1" s="1"/>
  <c r="AJ25" i="1"/>
  <c r="BC25" i="1" s="1"/>
  <c r="AI25" i="1"/>
  <c r="BB25" i="1" s="1"/>
  <c r="AH25" i="1"/>
  <c r="BA25" i="1" s="1"/>
  <c r="AG25" i="1"/>
  <c r="AZ25" i="1" s="1"/>
  <c r="AF25" i="1"/>
  <c r="AY25" i="1" s="1"/>
  <c r="AE25" i="1"/>
  <c r="AX25" i="1" s="1"/>
  <c r="AD25" i="1"/>
  <c r="AW25" i="1" s="1"/>
  <c r="AC25" i="1"/>
  <c r="AV25" i="1" s="1"/>
  <c r="AB25" i="1"/>
  <c r="AU25" i="1" s="1"/>
  <c r="AA25" i="1"/>
  <c r="AT25" i="1" s="1"/>
  <c r="Z25" i="1"/>
  <c r="AS25" i="1" s="1"/>
  <c r="Y25" i="1"/>
  <c r="AR25" i="1" s="1"/>
  <c r="X25" i="1"/>
  <c r="AQ25" i="1" s="1"/>
  <c r="W25" i="1"/>
  <c r="AP25" i="1" s="1"/>
  <c r="V25" i="1"/>
  <c r="AO25" i="1" s="1"/>
  <c r="U25" i="1"/>
  <c r="AN25" i="1" s="1"/>
  <c r="AK24" i="1"/>
  <c r="BD24" i="1" s="1"/>
  <c r="AJ24" i="1"/>
  <c r="BC24" i="1" s="1"/>
  <c r="AI24" i="1"/>
  <c r="BB24" i="1" s="1"/>
  <c r="AH24" i="1"/>
  <c r="BA24" i="1" s="1"/>
  <c r="AG24" i="1"/>
  <c r="AZ24" i="1" s="1"/>
  <c r="AF24" i="1"/>
  <c r="AY24" i="1" s="1"/>
  <c r="AE24" i="1"/>
  <c r="AX24" i="1" s="1"/>
  <c r="AD24" i="1"/>
  <c r="AW24" i="1" s="1"/>
  <c r="AC24" i="1"/>
  <c r="AV24" i="1" s="1"/>
  <c r="AB24" i="1"/>
  <c r="AU24" i="1" s="1"/>
  <c r="AA24" i="1"/>
  <c r="AT24" i="1" s="1"/>
  <c r="Z24" i="1"/>
  <c r="AS24" i="1" s="1"/>
  <c r="Y24" i="1"/>
  <c r="AR24" i="1" s="1"/>
  <c r="X24" i="1"/>
  <c r="AQ24" i="1" s="1"/>
  <c r="W24" i="1"/>
  <c r="AP24" i="1" s="1"/>
  <c r="V24" i="1"/>
  <c r="AO24" i="1" s="1"/>
  <c r="U24" i="1"/>
  <c r="AN24" i="1" s="1"/>
  <c r="AK23" i="1"/>
  <c r="BD23" i="1" s="1"/>
  <c r="AJ23" i="1"/>
  <c r="BC23" i="1" s="1"/>
  <c r="AI23" i="1"/>
  <c r="BB23" i="1" s="1"/>
  <c r="AH23" i="1"/>
  <c r="BA23" i="1" s="1"/>
  <c r="AG23" i="1"/>
  <c r="AZ23" i="1" s="1"/>
  <c r="AF23" i="1"/>
  <c r="AY23" i="1" s="1"/>
  <c r="AE23" i="1"/>
  <c r="AX23" i="1" s="1"/>
  <c r="AD23" i="1"/>
  <c r="AW23" i="1" s="1"/>
  <c r="AC23" i="1"/>
  <c r="AV23" i="1" s="1"/>
  <c r="AB23" i="1"/>
  <c r="AU23" i="1" s="1"/>
  <c r="AA23" i="1"/>
  <c r="AT23" i="1" s="1"/>
  <c r="Z23" i="1"/>
  <c r="AS23" i="1" s="1"/>
  <c r="Y23" i="1"/>
  <c r="AR23" i="1" s="1"/>
  <c r="X23" i="1"/>
  <c r="AQ23" i="1" s="1"/>
  <c r="W23" i="1"/>
  <c r="AP23" i="1" s="1"/>
  <c r="V23" i="1"/>
  <c r="AO23" i="1" s="1"/>
  <c r="U23" i="1"/>
  <c r="AN23" i="1" s="1"/>
  <c r="AK22" i="1"/>
  <c r="BD22" i="1" s="1"/>
  <c r="AJ22" i="1"/>
  <c r="BC22" i="1" s="1"/>
  <c r="AI22" i="1"/>
  <c r="BB22" i="1" s="1"/>
  <c r="AH22" i="1"/>
  <c r="BA22" i="1" s="1"/>
  <c r="AG22" i="1"/>
  <c r="AZ22" i="1" s="1"/>
  <c r="AF22" i="1"/>
  <c r="AY22" i="1" s="1"/>
  <c r="AE22" i="1"/>
  <c r="AX22" i="1" s="1"/>
  <c r="AD22" i="1"/>
  <c r="AW22" i="1" s="1"/>
  <c r="AC22" i="1"/>
  <c r="AV22" i="1" s="1"/>
  <c r="AB22" i="1"/>
  <c r="AU22" i="1" s="1"/>
  <c r="AA22" i="1"/>
  <c r="AT22" i="1" s="1"/>
  <c r="Z22" i="1"/>
  <c r="AS22" i="1" s="1"/>
  <c r="Y22" i="1"/>
  <c r="AR22" i="1" s="1"/>
  <c r="X22" i="1"/>
  <c r="AQ22" i="1" s="1"/>
  <c r="W22" i="1"/>
  <c r="AP22" i="1" s="1"/>
  <c r="V22" i="1"/>
  <c r="AO22" i="1" s="1"/>
  <c r="U22" i="1"/>
  <c r="AN22" i="1" s="1"/>
  <c r="AK21" i="1"/>
  <c r="BD21" i="1" s="1"/>
  <c r="AJ21" i="1"/>
  <c r="BC21" i="1" s="1"/>
  <c r="AI21" i="1"/>
  <c r="BB21" i="1" s="1"/>
  <c r="AH21" i="1"/>
  <c r="BA21" i="1" s="1"/>
  <c r="AG21" i="1"/>
  <c r="AZ21" i="1" s="1"/>
  <c r="AF21" i="1"/>
  <c r="AY21" i="1" s="1"/>
  <c r="AE21" i="1"/>
  <c r="AX21" i="1" s="1"/>
  <c r="AD21" i="1"/>
  <c r="AW21" i="1" s="1"/>
  <c r="AC21" i="1"/>
  <c r="AV21" i="1" s="1"/>
  <c r="AB21" i="1"/>
  <c r="AU21" i="1" s="1"/>
  <c r="AA21" i="1"/>
  <c r="AT21" i="1" s="1"/>
  <c r="Z21" i="1"/>
  <c r="AS21" i="1" s="1"/>
  <c r="Y21" i="1"/>
  <c r="AR21" i="1" s="1"/>
  <c r="X21" i="1"/>
  <c r="AQ21" i="1" s="1"/>
  <c r="W21" i="1"/>
  <c r="AP21" i="1" s="1"/>
  <c r="V21" i="1"/>
  <c r="AO21" i="1" s="1"/>
  <c r="U21" i="1"/>
  <c r="AN21" i="1" s="1"/>
  <c r="AK20" i="1"/>
  <c r="BD20" i="1" s="1"/>
  <c r="AJ20" i="1"/>
  <c r="BC20" i="1" s="1"/>
  <c r="AI20" i="1"/>
  <c r="BB20" i="1" s="1"/>
  <c r="AH20" i="1"/>
  <c r="BA20" i="1" s="1"/>
  <c r="AG20" i="1"/>
  <c r="AZ20" i="1" s="1"/>
  <c r="AF20" i="1"/>
  <c r="AY20" i="1" s="1"/>
  <c r="AE20" i="1"/>
  <c r="AX20" i="1" s="1"/>
  <c r="AD20" i="1"/>
  <c r="AW20" i="1" s="1"/>
  <c r="AC20" i="1"/>
  <c r="AV20" i="1" s="1"/>
  <c r="AB20" i="1"/>
  <c r="AU20" i="1" s="1"/>
  <c r="AA20" i="1"/>
  <c r="AT20" i="1" s="1"/>
  <c r="Z20" i="1"/>
  <c r="AS20" i="1" s="1"/>
  <c r="Y20" i="1"/>
  <c r="AR20" i="1" s="1"/>
  <c r="X20" i="1"/>
  <c r="AQ20" i="1" s="1"/>
  <c r="W20" i="1"/>
  <c r="AP20" i="1" s="1"/>
  <c r="V20" i="1"/>
  <c r="AO20" i="1" s="1"/>
  <c r="U20" i="1"/>
  <c r="AN20" i="1" s="1"/>
  <c r="AK19" i="1"/>
  <c r="BD19" i="1" s="1"/>
  <c r="AJ19" i="1"/>
  <c r="BC19" i="1" s="1"/>
  <c r="AI19" i="1"/>
  <c r="BB19" i="1" s="1"/>
  <c r="AH19" i="1"/>
  <c r="BA19" i="1" s="1"/>
  <c r="AG19" i="1"/>
  <c r="AZ19" i="1" s="1"/>
  <c r="AF19" i="1"/>
  <c r="AY19" i="1" s="1"/>
  <c r="AE19" i="1"/>
  <c r="AX19" i="1" s="1"/>
  <c r="AD19" i="1"/>
  <c r="AW19" i="1" s="1"/>
  <c r="AC19" i="1"/>
  <c r="AV19" i="1" s="1"/>
  <c r="AB19" i="1"/>
  <c r="AU19" i="1" s="1"/>
  <c r="AA19" i="1"/>
  <c r="AT19" i="1" s="1"/>
  <c r="Z19" i="1"/>
  <c r="AS19" i="1" s="1"/>
  <c r="Y19" i="1"/>
  <c r="AR19" i="1" s="1"/>
  <c r="X19" i="1"/>
  <c r="AQ19" i="1" s="1"/>
  <c r="W19" i="1"/>
  <c r="AP19" i="1" s="1"/>
  <c r="V19" i="1"/>
  <c r="AO19" i="1" s="1"/>
  <c r="U19" i="1"/>
  <c r="AN19" i="1" s="1"/>
  <c r="AK18" i="1"/>
  <c r="BD18" i="1" s="1"/>
  <c r="AJ18" i="1"/>
  <c r="BC18" i="1" s="1"/>
  <c r="AI18" i="1"/>
  <c r="BB18" i="1" s="1"/>
  <c r="AH18" i="1"/>
  <c r="BA18" i="1" s="1"/>
  <c r="AG18" i="1"/>
  <c r="AZ18" i="1" s="1"/>
  <c r="AF18" i="1"/>
  <c r="AY18" i="1" s="1"/>
  <c r="AE18" i="1"/>
  <c r="AX18" i="1" s="1"/>
  <c r="AD18" i="1"/>
  <c r="AW18" i="1" s="1"/>
  <c r="AC18" i="1"/>
  <c r="AV18" i="1" s="1"/>
  <c r="AB18" i="1"/>
  <c r="AU18" i="1" s="1"/>
  <c r="AA18" i="1"/>
  <c r="AT18" i="1" s="1"/>
  <c r="Z18" i="1"/>
  <c r="AS18" i="1" s="1"/>
  <c r="Y18" i="1"/>
  <c r="AR18" i="1" s="1"/>
  <c r="X18" i="1"/>
  <c r="AQ18" i="1" s="1"/>
  <c r="W18" i="1"/>
  <c r="AP18" i="1" s="1"/>
  <c r="V18" i="1"/>
  <c r="AO18" i="1" s="1"/>
  <c r="U18" i="1"/>
  <c r="AN18" i="1" s="1"/>
  <c r="AK17" i="1"/>
  <c r="BD17" i="1" s="1"/>
  <c r="AJ17" i="1"/>
  <c r="BC17" i="1" s="1"/>
  <c r="AI17" i="1"/>
  <c r="BB17" i="1" s="1"/>
  <c r="AH17" i="1"/>
  <c r="BA17" i="1" s="1"/>
  <c r="AG17" i="1"/>
  <c r="AZ17" i="1" s="1"/>
  <c r="AF17" i="1"/>
  <c r="AY17" i="1" s="1"/>
  <c r="AE17" i="1"/>
  <c r="AX17" i="1" s="1"/>
  <c r="AD17" i="1"/>
  <c r="AW17" i="1" s="1"/>
  <c r="AC17" i="1"/>
  <c r="AV17" i="1" s="1"/>
  <c r="AB17" i="1"/>
  <c r="AU17" i="1" s="1"/>
  <c r="AA17" i="1"/>
  <c r="AT17" i="1" s="1"/>
  <c r="Z17" i="1"/>
  <c r="AS17" i="1" s="1"/>
  <c r="Y17" i="1"/>
  <c r="AR17" i="1" s="1"/>
  <c r="X17" i="1"/>
  <c r="AQ17" i="1" s="1"/>
  <c r="W17" i="1"/>
  <c r="AP17" i="1" s="1"/>
  <c r="V17" i="1"/>
  <c r="AO17" i="1" s="1"/>
  <c r="U17" i="1"/>
  <c r="AN17" i="1" s="1"/>
  <c r="AK16" i="1"/>
  <c r="BD16" i="1" s="1"/>
  <c r="AJ16" i="1"/>
  <c r="BC16" i="1" s="1"/>
  <c r="AI16" i="1"/>
  <c r="BB16" i="1" s="1"/>
  <c r="AH16" i="1"/>
  <c r="BA16" i="1" s="1"/>
  <c r="AG16" i="1"/>
  <c r="AZ16" i="1" s="1"/>
  <c r="AF16" i="1"/>
  <c r="AY16" i="1" s="1"/>
  <c r="AE16" i="1"/>
  <c r="AX16" i="1" s="1"/>
  <c r="AD16" i="1"/>
  <c r="AW16" i="1" s="1"/>
  <c r="AC16" i="1"/>
  <c r="AV16" i="1" s="1"/>
  <c r="AB16" i="1"/>
  <c r="AU16" i="1" s="1"/>
  <c r="AA16" i="1"/>
  <c r="AT16" i="1" s="1"/>
  <c r="Z16" i="1"/>
  <c r="AS16" i="1" s="1"/>
  <c r="Y16" i="1"/>
  <c r="AR16" i="1" s="1"/>
  <c r="X16" i="1"/>
  <c r="AQ16" i="1" s="1"/>
  <c r="W16" i="1"/>
  <c r="AP16" i="1" s="1"/>
  <c r="V16" i="1"/>
  <c r="AO16" i="1" s="1"/>
  <c r="U16" i="1"/>
  <c r="AN16" i="1" s="1"/>
  <c r="AK15" i="1"/>
  <c r="BD15" i="1" s="1"/>
  <c r="AJ15" i="1"/>
  <c r="BC15" i="1" s="1"/>
  <c r="AI15" i="1"/>
  <c r="BB15" i="1" s="1"/>
  <c r="AH15" i="1"/>
  <c r="BA15" i="1" s="1"/>
  <c r="AG15" i="1"/>
  <c r="AZ15" i="1" s="1"/>
  <c r="AF15" i="1"/>
  <c r="AY15" i="1" s="1"/>
  <c r="AE15" i="1"/>
  <c r="AX15" i="1" s="1"/>
  <c r="AD15" i="1"/>
  <c r="AW15" i="1" s="1"/>
  <c r="AC15" i="1"/>
  <c r="AV15" i="1" s="1"/>
  <c r="AB15" i="1"/>
  <c r="AU15" i="1" s="1"/>
  <c r="AA15" i="1"/>
  <c r="AT15" i="1" s="1"/>
  <c r="Z15" i="1"/>
  <c r="AS15" i="1" s="1"/>
  <c r="Y15" i="1"/>
  <c r="AR15" i="1" s="1"/>
  <c r="X15" i="1"/>
  <c r="AQ15" i="1" s="1"/>
  <c r="W15" i="1"/>
  <c r="AP15" i="1" s="1"/>
  <c r="V15" i="1"/>
  <c r="AO15" i="1" s="1"/>
  <c r="U15" i="1"/>
  <c r="AN15" i="1" s="1"/>
  <c r="AK14" i="1"/>
  <c r="BD14" i="1" s="1"/>
  <c r="AJ14" i="1"/>
  <c r="BC14" i="1" s="1"/>
  <c r="AI14" i="1"/>
  <c r="BB14" i="1" s="1"/>
  <c r="AH14" i="1"/>
  <c r="BA14" i="1" s="1"/>
  <c r="AG14" i="1"/>
  <c r="AZ14" i="1" s="1"/>
  <c r="AF14" i="1"/>
  <c r="AY14" i="1" s="1"/>
  <c r="AE14" i="1"/>
  <c r="AX14" i="1" s="1"/>
  <c r="AD14" i="1"/>
  <c r="AW14" i="1" s="1"/>
  <c r="AC14" i="1"/>
  <c r="AV14" i="1" s="1"/>
  <c r="AB14" i="1"/>
  <c r="AU14" i="1" s="1"/>
  <c r="AA14" i="1"/>
  <c r="AT14" i="1" s="1"/>
  <c r="Z14" i="1"/>
  <c r="AS14" i="1" s="1"/>
  <c r="Y14" i="1"/>
  <c r="AR14" i="1" s="1"/>
  <c r="X14" i="1"/>
  <c r="AQ14" i="1" s="1"/>
  <c r="W14" i="1"/>
  <c r="AP14" i="1" s="1"/>
  <c r="V14" i="1"/>
  <c r="AO14" i="1" s="1"/>
  <c r="U14" i="1"/>
  <c r="AN14" i="1" s="1"/>
  <c r="AK13" i="1"/>
  <c r="BD13" i="1" s="1"/>
  <c r="AJ13" i="1"/>
  <c r="BC13" i="1" s="1"/>
  <c r="AI13" i="1"/>
  <c r="BB13" i="1" s="1"/>
  <c r="AH13" i="1"/>
  <c r="BA13" i="1" s="1"/>
  <c r="AG13" i="1"/>
  <c r="AZ13" i="1" s="1"/>
  <c r="AF13" i="1"/>
  <c r="AY13" i="1" s="1"/>
  <c r="AE13" i="1"/>
  <c r="AX13" i="1" s="1"/>
  <c r="AD13" i="1"/>
  <c r="AW13" i="1" s="1"/>
  <c r="AC13" i="1"/>
  <c r="AV13" i="1" s="1"/>
  <c r="AB13" i="1"/>
  <c r="AU13" i="1" s="1"/>
  <c r="AA13" i="1"/>
  <c r="AT13" i="1" s="1"/>
  <c r="Z13" i="1"/>
  <c r="AS13" i="1" s="1"/>
  <c r="Y13" i="1"/>
  <c r="AR13" i="1" s="1"/>
  <c r="X13" i="1"/>
  <c r="AQ13" i="1" s="1"/>
  <c r="W13" i="1"/>
  <c r="AP13" i="1" s="1"/>
  <c r="V13" i="1"/>
  <c r="AO13" i="1" s="1"/>
  <c r="U13" i="1"/>
  <c r="AN13" i="1" s="1"/>
  <c r="AK12" i="1"/>
  <c r="BD12" i="1" s="1"/>
  <c r="AJ12" i="1"/>
  <c r="BC12" i="1" s="1"/>
  <c r="AI12" i="1"/>
  <c r="BB12" i="1" s="1"/>
  <c r="AH12" i="1"/>
  <c r="BA12" i="1" s="1"/>
  <c r="AG12" i="1"/>
  <c r="AZ12" i="1" s="1"/>
  <c r="AF12" i="1"/>
  <c r="AY12" i="1" s="1"/>
  <c r="AE12" i="1"/>
  <c r="AX12" i="1" s="1"/>
  <c r="AD12" i="1"/>
  <c r="AW12" i="1" s="1"/>
  <c r="AC12" i="1"/>
  <c r="AV12" i="1" s="1"/>
  <c r="AB12" i="1"/>
  <c r="AU12" i="1" s="1"/>
  <c r="AA12" i="1"/>
  <c r="AT12" i="1" s="1"/>
  <c r="Z12" i="1"/>
  <c r="AS12" i="1" s="1"/>
  <c r="Y12" i="1"/>
  <c r="AR12" i="1" s="1"/>
  <c r="X12" i="1"/>
  <c r="AQ12" i="1" s="1"/>
  <c r="W12" i="1"/>
  <c r="AP12" i="1" s="1"/>
  <c r="V12" i="1"/>
  <c r="AO12" i="1" s="1"/>
  <c r="U12" i="1"/>
  <c r="AN12" i="1" s="1"/>
  <c r="AK11" i="1"/>
  <c r="BD11" i="1" s="1"/>
  <c r="AJ11" i="1"/>
  <c r="BC11" i="1" s="1"/>
  <c r="AI11" i="1"/>
  <c r="BB11" i="1" s="1"/>
  <c r="AH11" i="1"/>
  <c r="BA11" i="1" s="1"/>
  <c r="AG11" i="1"/>
  <c r="AZ11" i="1" s="1"/>
  <c r="AF11" i="1"/>
  <c r="AY11" i="1" s="1"/>
  <c r="AE11" i="1"/>
  <c r="AX11" i="1" s="1"/>
  <c r="AD11" i="1"/>
  <c r="AW11" i="1" s="1"/>
  <c r="AC11" i="1"/>
  <c r="AV11" i="1" s="1"/>
  <c r="AB11" i="1"/>
  <c r="AU11" i="1" s="1"/>
  <c r="AA11" i="1"/>
  <c r="AT11" i="1" s="1"/>
  <c r="Z11" i="1"/>
  <c r="AS11" i="1" s="1"/>
  <c r="Y11" i="1"/>
  <c r="AR11" i="1" s="1"/>
  <c r="X11" i="1"/>
  <c r="AQ11" i="1" s="1"/>
  <c r="W11" i="1"/>
  <c r="AP11" i="1" s="1"/>
  <c r="V11" i="1"/>
  <c r="AO11" i="1" s="1"/>
  <c r="U11" i="1"/>
  <c r="AN11" i="1" s="1"/>
  <c r="AK10" i="1"/>
  <c r="BD10" i="1" s="1"/>
  <c r="AJ10" i="1"/>
  <c r="BC10" i="1" s="1"/>
  <c r="AI10" i="1"/>
  <c r="BB10" i="1" s="1"/>
  <c r="AH10" i="1"/>
  <c r="BA10" i="1" s="1"/>
  <c r="AG10" i="1"/>
  <c r="AZ10" i="1" s="1"/>
  <c r="AF10" i="1"/>
  <c r="AY10" i="1" s="1"/>
  <c r="AE10" i="1"/>
  <c r="AX10" i="1" s="1"/>
  <c r="AD10" i="1"/>
  <c r="AW10" i="1" s="1"/>
  <c r="AC10" i="1"/>
  <c r="AV10" i="1" s="1"/>
  <c r="AB10" i="1"/>
  <c r="AU10" i="1" s="1"/>
  <c r="AA10" i="1"/>
  <c r="AT10" i="1" s="1"/>
  <c r="Z10" i="1"/>
  <c r="AS10" i="1" s="1"/>
  <c r="Y10" i="1"/>
  <c r="AR10" i="1" s="1"/>
  <c r="X10" i="1"/>
  <c r="AQ10" i="1" s="1"/>
  <c r="W10" i="1"/>
  <c r="AP10" i="1" s="1"/>
  <c r="V10" i="1"/>
  <c r="AO10" i="1" s="1"/>
  <c r="U10" i="1"/>
  <c r="AN10" i="1" s="1"/>
  <c r="AK9" i="1"/>
  <c r="BD9" i="1" s="1"/>
  <c r="AJ9" i="1"/>
  <c r="BC9" i="1" s="1"/>
  <c r="AI9" i="1"/>
  <c r="BB9" i="1" s="1"/>
  <c r="AH9" i="1"/>
  <c r="BA9" i="1" s="1"/>
  <c r="AG9" i="1"/>
  <c r="AZ9" i="1" s="1"/>
  <c r="AF9" i="1"/>
  <c r="AY9" i="1" s="1"/>
  <c r="AE9" i="1"/>
  <c r="AX9" i="1" s="1"/>
  <c r="AD9" i="1"/>
  <c r="AW9" i="1" s="1"/>
  <c r="AC9" i="1"/>
  <c r="AV9" i="1" s="1"/>
  <c r="AB9" i="1"/>
  <c r="AU9" i="1" s="1"/>
  <c r="AA9" i="1"/>
  <c r="AT9" i="1" s="1"/>
  <c r="Z9" i="1"/>
  <c r="AS9" i="1" s="1"/>
  <c r="Y9" i="1"/>
  <c r="AR9" i="1" s="1"/>
  <c r="X9" i="1"/>
  <c r="AQ9" i="1" s="1"/>
  <c r="W9" i="1"/>
  <c r="AP9" i="1" s="1"/>
  <c r="V9" i="1"/>
  <c r="AO9" i="1" s="1"/>
  <c r="U9" i="1"/>
  <c r="AN9" i="1" s="1"/>
  <c r="AK8" i="1"/>
  <c r="BD8" i="1" s="1"/>
  <c r="AJ8" i="1"/>
  <c r="BC8" i="1" s="1"/>
  <c r="AI8" i="1"/>
  <c r="BB8" i="1" s="1"/>
  <c r="AH8" i="1"/>
  <c r="BA8" i="1" s="1"/>
  <c r="AG8" i="1"/>
  <c r="AZ8" i="1" s="1"/>
  <c r="AF8" i="1"/>
  <c r="AY8" i="1" s="1"/>
  <c r="AE8" i="1"/>
  <c r="AX8" i="1" s="1"/>
  <c r="AD8" i="1"/>
  <c r="AW8" i="1" s="1"/>
  <c r="AC8" i="1"/>
  <c r="AV8" i="1" s="1"/>
  <c r="AB8" i="1"/>
  <c r="AU8" i="1" s="1"/>
  <c r="AA8" i="1"/>
  <c r="AT8" i="1" s="1"/>
  <c r="Z8" i="1"/>
  <c r="AS8" i="1" s="1"/>
  <c r="Y8" i="1"/>
  <c r="AR8" i="1" s="1"/>
  <c r="X8" i="1"/>
  <c r="AQ8" i="1" s="1"/>
  <c r="W8" i="1"/>
  <c r="AP8" i="1" s="1"/>
  <c r="V8" i="1"/>
  <c r="AO8" i="1" s="1"/>
  <c r="U8" i="1"/>
  <c r="AN8" i="1" s="1"/>
  <c r="AK7" i="1"/>
  <c r="BD7" i="1" s="1"/>
  <c r="AJ7" i="1"/>
  <c r="BC7" i="1" s="1"/>
  <c r="AI7" i="1"/>
  <c r="BB7" i="1" s="1"/>
  <c r="AH7" i="1"/>
  <c r="BA7" i="1" s="1"/>
  <c r="AG7" i="1"/>
  <c r="AZ7" i="1" s="1"/>
  <c r="AF7" i="1"/>
  <c r="AY7" i="1" s="1"/>
  <c r="AE7" i="1"/>
  <c r="AX7" i="1" s="1"/>
  <c r="AD7" i="1"/>
  <c r="AW7" i="1" s="1"/>
  <c r="AC7" i="1"/>
  <c r="AV7" i="1" s="1"/>
  <c r="AB7" i="1"/>
  <c r="AU7" i="1" s="1"/>
  <c r="AA7" i="1"/>
  <c r="AT7" i="1" s="1"/>
  <c r="Z7" i="1"/>
  <c r="AS7" i="1" s="1"/>
  <c r="Y7" i="1"/>
  <c r="AR7" i="1" s="1"/>
  <c r="X7" i="1"/>
  <c r="AQ7" i="1" s="1"/>
  <c r="W7" i="1"/>
  <c r="AP7" i="1" s="1"/>
  <c r="V7" i="1"/>
  <c r="AO7" i="1" s="1"/>
  <c r="U7" i="1"/>
  <c r="AN7" i="1" s="1"/>
  <c r="AK6" i="1"/>
  <c r="BD6" i="1" s="1"/>
  <c r="AJ6" i="1"/>
  <c r="BC6" i="1" s="1"/>
  <c r="AI6" i="1"/>
  <c r="BB6" i="1" s="1"/>
  <c r="AH6" i="1"/>
  <c r="BA6" i="1" s="1"/>
  <c r="AG6" i="1"/>
  <c r="AZ6" i="1" s="1"/>
  <c r="AF6" i="1"/>
  <c r="AY6" i="1" s="1"/>
  <c r="AE6" i="1"/>
  <c r="AX6" i="1" s="1"/>
  <c r="AD6" i="1"/>
  <c r="AW6" i="1" s="1"/>
  <c r="AC6" i="1"/>
  <c r="AV6" i="1" s="1"/>
  <c r="AB6" i="1"/>
  <c r="AU6" i="1" s="1"/>
  <c r="AA6" i="1"/>
  <c r="AT6" i="1" s="1"/>
  <c r="Z6" i="1"/>
  <c r="AS6" i="1" s="1"/>
  <c r="Y6" i="1"/>
  <c r="AR6" i="1" s="1"/>
  <c r="X6" i="1"/>
  <c r="AQ6" i="1" s="1"/>
  <c r="W6" i="1"/>
  <c r="AP6" i="1" s="1"/>
  <c r="V6" i="1"/>
  <c r="AO6" i="1" s="1"/>
  <c r="AW76" i="1" l="1"/>
  <c r="AW77" i="1"/>
  <c r="AW78" i="1"/>
  <c r="AW79" i="1"/>
  <c r="AO78" i="1"/>
  <c r="AO79" i="1"/>
  <c r="AO76" i="1"/>
  <c r="AO77" i="1"/>
  <c r="BF17" i="1"/>
  <c r="BI17" i="1"/>
  <c r="BF25" i="1"/>
  <c r="BI25" i="1"/>
  <c r="BF33" i="1"/>
  <c r="BI33" i="1"/>
  <c r="BF41" i="1"/>
  <c r="BI41" i="1"/>
  <c r="BF49" i="1"/>
  <c r="BI49" i="1"/>
  <c r="BF57" i="1"/>
  <c r="BI57" i="1"/>
  <c r="BF65" i="1"/>
  <c r="BI65" i="1"/>
  <c r="BF9" i="1"/>
  <c r="BI9" i="1"/>
  <c r="AT76" i="1"/>
  <c r="AT77" i="1"/>
  <c r="AT78" i="1"/>
  <c r="AT79" i="1"/>
  <c r="BB77" i="1"/>
  <c r="BB78" i="1"/>
  <c r="BB79" i="1"/>
  <c r="BB76" i="1"/>
  <c r="BF12" i="1"/>
  <c r="BI12" i="1"/>
  <c r="BF20" i="1"/>
  <c r="BI20" i="1"/>
  <c r="BF28" i="1"/>
  <c r="BI28" i="1"/>
  <c r="BF36" i="1"/>
  <c r="BF44" i="1"/>
  <c r="BI44" i="1"/>
  <c r="BF52" i="1"/>
  <c r="BI52" i="1"/>
  <c r="BF60" i="1"/>
  <c r="BI60" i="1"/>
  <c r="BF68" i="1"/>
  <c r="BI68" i="1"/>
  <c r="BF59" i="1"/>
  <c r="BI59" i="1"/>
  <c r="BF67" i="1"/>
  <c r="BI67" i="1"/>
  <c r="AU78" i="1"/>
  <c r="AU79" i="1"/>
  <c r="AU76" i="1"/>
  <c r="AU77" i="1"/>
  <c r="BC79" i="1"/>
  <c r="BC76" i="1"/>
  <c r="BC77" i="1"/>
  <c r="BC78" i="1"/>
  <c r="BF13" i="1"/>
  <c r="BI13" i="1"/>
  <c r="BF21" i="1"/>
  <c r="BI21" i="1"/>
  <c r="BF29" i="1"/>
  <c r="BI29" i="1"/>
  <c r="BF37" i="1"/>
  <c r="BI37" i="1"/>
  <c r="BF45" i="1"/>
  <c r="BI45" i="1"/>
  <c r="BF53" i="1"/>
  <c r="BI53" i="1"/>
  <c r="BF61" i="1"/>
  <c r="BI61" i="1"/>
  <c r="BF69" i="1"/>
  <c r="BI69" i="1"/>
  <c r="BF19" i="1"/>
  <c r="BI19" i="1"/>
  <c r="BF51" i="1"/>
  <c r="BI51" i="1"/>
  <c r="AV76" i="1"/>
  <c r="AV77" i="1"/>
  <c r="AV78" i="1"/>
  <c r="AV79" i="1"/>
  <c r="BD76" i="1"/>
  <c r="BD77" i="1"/>
  <c r="BD78" i="1"/>
  <c r="BD79" i="1"/>
  <c r="BF30" i="1"/>
  <c r="BI30" i="1"/>
  <c r="BI38" i="1"/>
  <c r="BF38" i="1"/>
  <c r="BI46" i="1"/>
  <c r="BF46" i="1"/>
  <c r="BF54" i="1"/>
  <c r="BI54" i="1"/>
  <c r="BI62" i="1"/>
  <c r="BF62" i="1"/>
  <c r="BF70" i="1"/>
  <c r="BI70" i="1"/>
  <c r="AN78" i="1"/>
  <c r="AN77" i="1"/>
  <c r="AN76" i="1"/>
  <c r="AN79" i="1"/>
  <c r="BI6" i="1"/>
  <c r="BF6" i="1"/>
  <c r="AS76" i="1"/>
  <c r="AS77" i="1"/>
  <c r="AS78" i="1"/>
  <c r="AS79" i="1"/>
  <c r="BF11" i="1"/>
  <c r="BI11" i="1"/>
  <c r="BF14" i="1"/>
  <c r="BI14" i="1"/>
  <c r="BI22" i="1"/>
  <c r="BF22" i="1"/>
  <c r="BI7" i="1"/>
  <c r="BF7" i="1"/>
  <c r="BI15" i="1"/>
  <c r="BF15" i="1"/>
  <c r="BI23" i="1"/>
  <c r="BF23" i="1"/>
  <c r="BI31" i="1"/>
  <c r="BF31" i="1"/>
  <c r="BI39" i="1"/>
  <c r="BF39" i="1"/>
  <c r="BI47" i="1"/>
  <c r="BF47" i="1"/>
  <c r="BI55" i="1"/>
  <c r="BF55" i="1"/>
  <c r="BI63" i="1"/>
  <c r="BF63" i="1"/>
  <c r="BI71" i="1"/>
  <c r="BF71" i="1"/>
  <c r="BF27" i="1"/>
  <c r="BI27" i="1"/>
  <c r="BF35" i="1"/>
  <c r="BI35" i="1"/>
  <c r="BF43" i="1"/>
  <c r="BI43" i="1"/>
  <c r="BF73" i="1"/>
  <c r="BI73" i="1"/>
  <c r="BI8" i="1"/>
  <c r="BF8" i="1"/>
  <c r="BI16" i="1"/>
  <c r="BF16" i="1"/>
  <c r="BI24" i="1"/>
  <c r="BF24" i="1"/>
  <c r="BI32" i="1"/>
  <c r="BF32" i="1"/>
  <c r="BF40" i="1"/>
  <c r="BI40" i="1"/>
  <c r="BI48" i="1"/>
  <c r="BF48" i="1"/>
  <c r="BI56" i="1"/>
  <c r="BF56" i="1"/>
  <c r="BI64" i="1"/>
  <c r="BF64" i="1"/>
  <c r="BI72" i="1"/>
  <c r="BF72" i="1"/>
  <c r="BF74" i="1"/>
  <c r="BI74" i="1"/>
  <c r="AP76" i="1"/>
  <c r="AP77" i="1"/>
  <c r="AP78" i="1"/>
  <c r="AP79" i="1"/>
  <c r="AX76" i="1"/>
  <c r="AX77" i="1"/>
  <c r="AX78" i="1"/>
  <c r="AX79" i="1"/>
  <c r="AQ77" i="1"/>
  <c r="AQ79" i="1"/>
  <c r="AQ76" i="1"/>
  <c r="AQ78" i="1"/>
  <c r="AY76" i="1"/>
  <c r="AY77" i="1"/>
  <c r="AY78" i="1"/>
  <c r="AY79" i="1"/>
  <c r="BA76" i="1"/>
  <c r="BA77" i="1"/>
  <c r="BA78" i="1"/>
  <c r="BA79" i="1"/>
  <c r="AR76" i="1"/>
  <c r="AR77" i="1"/>
  <c r="AR78" i="1"/>
  <c r="AR79" i="1"/>
  <c r="AZ76" i="1"/>
  <c r="AZ77" i="1"/>
  <c r="AZ78" i="1"/>
  <c r="AZ79" i="1"/>
  <c r="BF10" i="1"/>
  <c r="BI10" i="1"/>
  <c r="BF18" i="1"/>
  <c r="BI18" i="1"/>
  <c r="BF26" i="1"/>
  <c r="BI26" i="1"/>
  <c r="BF34" i="1"/>
  <c r="BI34" i="1"/>
  <c r="BF42" i="1"/>
  <c r="BI42" i="1"/>
  <c r="BF50" i="1"/>
  <c r="BI50" i="1"/>
  <c r="BF58" i="1"/>
  <c r="BI58" i="1"/>
  <c r="BF66" i="1"/>
  <c r="BI66" i="1"/>
  <c r="AN84" i="1" l="1"/>
  <c r="BH76" i="1"/>
  <c r="AN81" i="1"/>
  <c r="AN82" i="1"/>
  <c r="AN83" i="1"/>
</calcChain>
</file>

<file path=xl/sharedStrings.xml><?xml version="1.0" encoding="utf-8"?>
<sst xmlns="http://schemas.openxmlformats.org/spreadsheetml/2006/main" count="36" uniqueCount="32">
  <si>
    <t>2/15/2027</t>
  </si>
  <si>
    <t>12/31/2026</t>
  </si>
  <si>
    <t>1/31/2027</t>
  </si>
  <si>
    <t>2/28/2027</t>
  </si>
  <si>
    <t>5/15/2027</t>
  </si>
  <si>
    <t>8/15/2027</t>
  </si>
  <si>
    <t>3/31/2027</t>
  </si>
  <si>
    <t>11/15/2027</t>
  </si>
  <si>
    <t>2/15/2028</t>
  </si>
  <si>
    <t>5/15/2028</t>
  </si>
  <si>
    <t>8/15/2028</t>
  </si>
  <si>
    <t>11/15/2028</t>
  </si>
  <si>
    <t>2/15/2029</t>
  </si>
  <si>
    <t>5/15/2029</t>
  </si>
  <si>
    <t>8/15/2029</t>
  </si>
  <si>
    <t>11/15/2029</t>
  </si>
  <si>
    <t>2/15/2030</t>
  </si>
  <si>
    <t>Coupon</t>
  </si>
  <si>
    <t>Maturity</t>
  </si>
  <si>
    <t>Conversion Factor</t>
  </si>
  <si>
    <t>Daily Prices from 1/2/2020 to 4/10/2020</t>
  </si>
  <si>
    <t>% Daily Return from 1/3/2020 to 4/10/2020</t>
  </si>
  <si>
    <t>% Adjusted Daily Return from 1/3/2020 to 4/10/2020</t>
  </si>
  <si>
    <t>mean</t>
  </si>
  <si>
    <t>max</t>
  </si>
  <si>
    <t>min</t>
  </si>
  <si>
    <t>std</t>
  </si>
  <si>
    <t>Mean</t>
  </si>
  <si>
    <t>Max</t>
  </si>
  <si>
    <t>Min</t>
  </si>
  <si>
    <t>Std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</si>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</sst>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Border="1"/>
    <xf numFmtId="14" fontId="0" fillId="2" borderId="2" xfId="0" applyNumberForma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1" fillId="2" borderId="0" xfId="0" applyFont="1" applyFill="1" applyBorder="1"/>
    <xf numFmtId="0" fontId="1" fillId="2" borderId="9" xfId="0" applyFon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3" borderId="0" xfId="0" applyFill="1" applyBorder="1"/>
    <xf numFmtId="0" fontId="0" fillId="3" borderId="6" xfId="0" applyFill="1" applyBorder="1"/>
    <xf numFmtId="10" fontId="0" fillId="3" borderId="0" xfId="1" applyNumberFormat="1" applyFont="1" applyFill="1" applyBorder="1"/>
    <xf numFmtId="10" fontId="0" fillId="3" borderId="6" xfId="1" applyNumberFormat="1" applyFont="1" applyFill="1" applyBorder="1"/>
    <xf numFmtId="10" fontId="0" fillId="3" borderId="8" xfId="1" applyNumberFormat="1" applyFont="1" applyFill="1" applyBorder="1"/>
    <xf numFmtId="10" fontId="0" fillId="3" borderId="9" xfId="1" applyNumberFormat="1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0" xfId="0" applyFill="1" applyBorder="1"/>
    <xf numFmtId="0" fontId="0" fillId="4" borderId="6" xfId="0" applyFill="1" applyBorder="1"/>
    <xf numFmtId="10" fontId="0" fillId="4" borderId="0" xfId="0" applyNumberFormat="1" applyFill="1" applyBorder="1"/>
    <xf numFmtId="10" fontId="0" fillId="4" borderId="6" xfId="0" applyNumberFormat="1" applyFill="1" applyBorder="1"/>
    <xf numFmtId="10" fontId="0" fillId="4" borderId="8" xfId="0" applyNumberFormat="1" applyFill="1" applyBorder="1"/>
    <xf numFmtId="10" fontId="0" fillId="4" borderId="9" xfId="0" applyNumberFormat="1" applyFill="1" applyBorder="1"/>
    <xf numFmtId="0" fontId="1" fillId="3" borderId="1" xfId="0" applyFont="1" applyFill="1" applyBorder="1"/>
    <xf numFmtId="0" fontId="1" fillId="3" borderId="10" xfId="0" applyFont="1" applyFill="1" applyBorder="1"/>
    <xf numFmtId="14" fontId="1" fillId="3" borderId="1" xfId="0" applyNumberFormat="1" applyFont="1" applyFill="1" applyBorder="1"/>
    <xf numFmtId="0" fontId="1" fillId="4" borderId="1" xfId="0" applyFont="1" applyFill="1" applyBorder="1"/>
    <xf numFmtId="0" fontId="1" fillId="4" borderId="10" xfId="0" applyFont="1" applyFill="1" applyBorder="1"/>
    <xf numFmtId="14" fontId="1" fillId="4" borderId="1" xfId="0" applyNumberFormat="1" applyFont="1" applyFill="1" applyBorder="1"/>
    <xf numFmtId="10" fontId="0" fillId="0" borderId="0" xfId="0" applyNumberFormat="1"/>
    <xf numFmtId="10" fontId="0" fillId="5" borderId="0" xfId="0" applyNumberFormat="1" applyFill="1"/>
    <xf numFmtId="10" fontId="0" fillId="5" borderId="6" xfId="0" applyNumberFormat="1" applyFill="1" applyBorder="1"/>
    <xf numFmtId="10" fontId="0" fillId="5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Adjusted</a:t>
            </a:r>
            <a:r>
              <a:rPr lang="en-US" baseline="0"/>
              <a:t> Return - Mean &amp; Volatility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Sheet1!$AM$6:$AM$84</c:f>
              <c:strCache>
                <c:ptCount val="79"/>
                <c:pt idx="0">
                  <c:v>1/3/2020</c:v>
                </c:pt>
                <c:pt idx="1">
                  <c:v>1/6/2020</c:v>
                </c:pt>
                <c:pt idx="2">
                  <c:v>1/7/2020</c:v>
                </c:pt>
                <c:pt idx="3">
                  <c:v>1/8/2020</c:v>
                </c:pt>
                <c:pt idx="4">
                  <c:v>1/9/2020</c:v>
                </c:pt>
                <c:pt idx="5">
                  <c:v>1/10/2020</c:v>
                </c:pt>
                <c:pt idx="6">
                  <c:v>1/13/2020</c:v>
                </c:pt>
                <c:pt idx="7">
                  <c:v>1/14/2020</c:v>
                </c:pt>
                <c:pt idx="8">
                  <c:v>1/15/2020</c:v>
                </c:pt>
                <c:pt idx="9">
                  <c:v>1/16/2020</c:v>
                </c:pt>
                <c:pt idx="10">
                  <c:v>1/17/2020</c:v>
                </c:pt>
                <c:pt idx="11">
                  <c:v>1/21/2020</c:v>
                </c:pt>
                <c:pt idx="12">
                  <c:v>1/22/2020</c:v>
                </c:pt>
                <c:pt idx="13">
                  <c:v>1/23/2020</c:v>
                </c:pt>
                <c:pt idx="14">
                  <c:v>1/24/2020</c:v>
                </c:pt>
                <c:pt idx="15">
                  <c:v>1/27/2020</c:v>
                </c:pt>
                <c:pt idx="16">
                  <c:v>1/28/2020</c:v>
                </c:pt>
                <c:pt idx="17">
                  <c:v>1/29/2020</c:v>
                </c:pt>
                <c:pt idx="18">
                  <c:v>1/30/2020</c:v>
                </c:pt>
                <c:pt idx="19">
                  <c:v>1/31/2020</c:v>
                </c:pt>
                <c:pt idx="20">
                  <c:v>2/3/2020</c:v>
                </c:pt>
                <c:pt idx="21">
                  <c:v>2/4/2020</c:v>
                </c:pt>
                <c:pt idx="22">
                  <c:v>2/5/2020</c:v>
                </c:pt>
                <c:pt idx="23">
                  <c:v>2/6/2020</c:v>
                </c:pt>
                <c:pt idx="24">
                  <c:v>2/7/2020</c:v>
                </c:pt>
                <c:pt idx="25">
                  <c:v>2/10/2020</c:v>
                </c:pt>
                <c:pt idx="26">
                  <c:v>2/11/2020</c:v>
                </c:pt>
                <c:pt idx="27">
                  <c:v>2/12/2020</c:v>
                </c:pt>
                <c:pt idx="28">
                  <c:v>2/13/2020</c:v>
                </c:pt>
                <c:pt idx="29">
                  <c:v>2/14/2020</c:v>
                </c:pt>
                <c:pt idx="30">
                  <c:v>2/18/2020</c:v>
                </c:pt>
                <c:pt idx="31">
                  <c:v>2/19/2020</c:v>
                </c:pt>
                <c:pt idx="32">
                  <c:v>2/20/2020</c:v>
                </c:pt>
                <c:pt idx="33">
                  <c:v>2/21/2020</c:v>
                </c:pt>
                <c:pt idx="34">
                  <c:v>2/24/2020</c:v>
                </c:pt>
                <c:pt idx="35">
                  <c:v>2/25/2020</c:v>
                </c:pt>
                <c:pt idx="36">
                  <c:v>2/26/2020</c:v>
                </c:pt>
                <c:pt idx="37">
                  <c:v>2/27/2020</c:v>
                </c:pt>
                <c:pt idx="38">
                  <c:v>2/28/2020</c:v>
                </c:pt>
                <c:pt idx="39">
                  <c:v>3/2/2020</c:v>
                </c:pt>
                <c:pt idx="40">
                  <c:v>3/3/2020</c:v>
                </c:pt>
                <c:pt idx="41">
                  <c:v>3/4/2020</c:v>
                </c:pt>
                <c:pt idx="42">
                  <c:v>3/5/2020</c:v>
                </c:pt>
                <c:pt idx="43">
                  <c:v>3/6/2020</c:v>
                </c:pt>
                <c:pt idx="44">
                  <c:v>3/9/2020</c:v>
                </c:pt>
                <c:pt idx="45">
                  <c:v>3/10/2020</c:v>
                </c:pt>
                <c:pt idx="46">
                  <c:v>3/11/2020</c:v>
                </c:pt>
                <c:pt idx="47">
                  <c:v>3/12/2020</c:v>
                </c:pt>
                <c:pt idx="48">
                  <c:v>3/13/2020</c:v>
                </c:pt>
                <c:pt idx="49">
                  <c:v>3/16/2020</c:v>
                </c:pt>
                <c:pt idx="50">
                  <c:v>3/17/2020</c:v>
                </c:pt>
                <c:pt idx="51">
                  <c:v>3/18/2020</c:v>
                </c:pt>
                <c:pt idx="52">
                  <c:v>3/19/2020</c:v>
                </c:pt>
                <c:pt idx="53">
                  <c:v>3/20/2020</c:v>
                </c:pt>
                <c:pt idx="54">
                  <c:v>3/23/2020</c:v>
                </c:pt>
                <c:pt idx="55">
                  <c:v>3/24/2020</c:v>
                </c:pt>
                <c:pt idx="56">
                  <c:v>3/25/2020</c:v>
                </c:pt>
                <c:pt idx="57">
                  <c:v>3/26/2020</c:v>
                </c:pt>
                <c:pt idx="58">
                  <c:v>3/27/2020</c:v>
                </c:pt>
                <c:pt idx="59">
                  <c:v>3/30/2020</c:v>
                </c:pt>
                <c:pt idx="60">
                  <c:v>3/31/2020</c:v>
                </c:pt>
                <c:pt idx="61">
                  <c:v>4/1/2020</c:v>
                </c:pt>
                <c:pt idx="62">
                  <c:v>4/2/2020</c:v>
                </c:pt>
                <c:pt idx="63">
                  <c:v>4/3/2020</c:v>
                </c:pt>
                <c:pt idx="64">
                  <c:v>4/6/2020</c:v>
                </c:pt>
                <c:pt idx="65">
                  <c:v>4/7/2020</c:v>
                </c:pt>
                <c:pt idx="66">
                  <c:v>4/8/2020</c:v>
                </c:pt>
                <c:pt idx="67">
                  <c:v>4/9/2020</c:v>
                </c:pt>
                <c:pt idx="68">
                  <c:v>4/10/2020</c:v>
                </c:pt>
                <c:pt idx="70">
                  <c:v>Mean</c:v>
                </c:pt>
                <c:pt idx="71">
                  <c:v>Max</c:v>
                </c:pt>
                <c:pt idx="72">
                  <c:v>Min</c:v>
                </c:pt>
                <c:pt idx="73">
                  <c:v>Std</c:v>
                </c:pt>
                <c:pt idx="75">
                  <c:v>mean</c:v>
                </c:pt>
                <c:pt idx="76">
                  <c:v>max</c:v>
                </c:pt>
                <c:pt idx="77">
                  <c:v>min</c:v>
                </c:pt>
                <c:pt idx="78">
                  <c:v>std</c:v>
                </c:pt>
              </c:strCache>
            </c:strRef>
          </c:cat>
          <c:val>
            <c:numRef>
              <c:f>Sheet1!$BF$6:$BF$84</c:f>
              <c:numCache>
                <c:formatCode>0.00%</c:formatCode>
                <c:ptCount val="79"/>
                <c:pt idx="0">
                  <c:v>4.5191927009854667E-3</c:v>
                </c:pt>
                <c:pt idx="1">
                  <c:v>-4.2069037647368706E-4</c:v>
                </c:pt>
                <c:pt idx="2">
                  <c:v>-1.0505755501469081E-3</c:v>
                </c:pt>
                <c:pt idx="3">
                  <c:v>-2.2338713241430801E-3</c:v>
                </c:pt>
                <c:pt idx="4">
                  <c:v>8.2819966717760912E-4</c:v>
                </c:pt>
                <c:pt idx="5">
                  <c:v>1.4750629839820791E-3</c:v>
                </c:pt>
                <c:pt idx="6">
                  <c:v>-9.6770898864347911E-4</c:v>
                </c:pt>
                <c:pt idx="7">
                  <c:v>1.3873052392705152E-3</c:v>
                </c:pt>
                <c:pt idx="8">
                  <c:v>1.7438170010052585E-3</c:v>
                </c:pt>
                <c:pt idx="9">
                  <c:v>-1.0275191264994719E-3</c:v>
                </c:pt>
                <c:pt idx="10">
                  <c:v>-9.5250100072130943E-4</c:v>
                </c:pt>
                <c:pt idx="11">
                  <c:v>3.0948463799486338E-3</c:v>
                </c:pt>
                <c:pt idx="12">
                  <c:v>6.5723783692781413E-4</c:v>
                </c:pt>
                <c:pt idx="13">
                  <c:v>1.7362806193347588E-3</c:v>
                </c:pt>
                <c:pt idx="14">
                  <c:v>2.2820072942181255E-3</c:v>
                </c:pt>
                <c:pt idx="15">
                  <c:v>5.3139034995595483E-3</c:v>
                </c:pt>
                <c:pt idx="16">
                  <c:v>-2.3041184231995032E-3</c:v>
                </c:pt>
                <c:pt idx="17">
                  <c:v>2.8610583711641065E-3</c:v>
                </c:pt>
                <c:pt idx="18">
                  <c:v>1.4267296822633245E-3</c:v>
                </c:pt>
                <c:pt idx="19">
                  <c:v>3.7660432898126467E-3</c:v>
                </c:pt>
                <c:pt idx="20">
                  <c:v>-1.9581276881206191E-3</c:v>
                </c:pt>
                <c:pt idx="21">
                  <c:v>-3.8852361003859181E-3</c:v>
                </c:pt>
                <c:pt idx="22">
                  <c:v>-2.7819306578767346E-3</c:v>
                </c:pt>
                <c:pt idx="23">
                  <c:v>5.6580029407513554E-4</c:v>
                </c:pt>
                <c:pt idx="24">
                  <c:v>3.130114272472354E-3</c:v>
                </c:pt>
                <c:pt idx="25">
                  <c:v>2.1873024554814758E-3</c:v>
                </c:pt>
                <c:pt idx="26">
                  <c:v>-1.7202961706437568E-3</c:v>
                </c:pt>
                <c:pt idx="27">
                  <c:v>-2.2832076456291558E-3</c:v>
                </c:pt>
                <c:pt idx="28">
                  <c:v>8.958747897032988E-4</c:v>
                </c:pt>
                <c:pt idx="29">
                  <c:v>1.212191729574245E-3</c:v>
                </c:pt>
                <c:pt idx="30">
                  <c:v>1.4191640181242607E-4</c:v>
                </c:pt>
                <c:pt idx="31">
                  <c:v>-8.8050364605467626E-4</c:v>
                </c:pt>
                <c:pt idx="32">
                  <c:v>2.669384905547132E-3</c:v>
                </c:pt>
                <c:pt idx="33">
                  <c:v>3.3473357999328828E-3</c:v>
                </c:pt>
                <c:pt idx="34">
                  <c:v>5.0098662649931793E-3</c:v>
                </c:pt>
                <c:pt idx="35">
                  <c:v>2.8525415732981443E-3</c:v>
                </c:pt>
                <c:pt idx="36">
                  <c:v>-5.347930083699962E-5</c:v>
                </c:pt>
                <c:pt idx="37">
                  <c:v>1.8338869448216233E-3</c:v>
                </c:pt>
                <c:pt idx="38">
                  <c:v>1.0333985224721566E-2</c:v>
                </c:pt>
                <c:pt idx="39">
                  <c:v>1.1941660616394782E-3</c:v>
                </c:pt>
                <c:pt idx="40">
                  <c:v>5.3638969358983544E-3</c:v>
                </c:pt>
                <c:pt idx="41">
                  <c:v>4.7642949085473056E-4</c:v>
                </c:pt>
                <c:pt idx="42">
                  <c:v>5.354275815412559E-3</c:v>
                </c:pt>
                <c:pt idx="43">
                  <c:v>8.1460274857154732E-3</c:v>
                </c:pt>
                <c:pt idx="44">
                  <c:v>8.9827098090883087E-3</c:v>
                </c:pt>
                <c:pt idx="45">
                  <c:v>-1.0634857716549276E-2</c:v>
                </c:pt>
                <c:pt idx="46">
                  <c:v>-3.0321954688973035E-3</c:v>
                </c:pt>
                <c:pt idx="47">
                  <c:v>-2.7279114323848132E-3</c:v>
                </c:pt>
                <c:pt idx="48">
                  <c:v>-3.6937067330336144E-3</c:v>
                </c:pt>
                <c:pt idx="49">
                  <c:v>1.2254504657151929E-2</c:v>
                </c:pt>
                <c:pt idx="50">
                  <c:v>-1.4380405870718765E-2</c:v>
                </c:pt>
                <c:pt idx="51">
                  <c:v>-9.3303277410360236E-3</c:v>
                </c:pt>
                <c:pt idx="52">
                  <c:v>3.9768266518759761E-3</c:v>
                </c:pt>
                <c:pt idx="53">
                  <c:v>1.0717538360225088E-2</c:v>
                </c:pt>
                <c:pt idx="54">
                  <c:v>1.0234538090127313E-2</c:v>
                </c:pt>
                <c:pt idx="55">
                  <c:v>-5.874811744444354E-3</c:v>
                </c:pt>
                <c:pt idx="56">
                  <c:v>-1.2625289508613191E-3</c:v>
                </c:pt>
                <c:pt idx="57">
                  <c:v>2.8690328315724321E-3</c:v>
                </c:pt>
                <c:pt idx="58">
                  <c:v>6.5489882466914827E-3</c:v>
                </c:pt>
                <c:pt idx="59">
                  <c:v>1.5449205496395767E-3</c:v>
                </c:pt>
                <c:pt idx="60">
                  <c:v>7.2750444344779847E-4</c:v>
                </c:pt>
                <c:pt idx="61">
                  <c:v>3.0575770223311492E-3</c:v>
                </c:pt>
                <c:pt idx="62">
                  <c:v>-8.7612133773576177E-4</c:v>
                </c:pt>
                <c:pt idx="63">
                  <c:v>5.7541653175983509E-4</c:v>
                </c:pt>
                <c:pt idx="64">
                  <c:v>-3.1802131894527537E-3</c:v>
                </c:pt>
                <c:pt idx="65">
                  <c:v>-3.6939318633706282E-3</c:v>
                </c:pt>
                <c:pt idx="66">
                  <c:v>-7.6968271437040446E-4</c:v>
                </c:pt>
                <c:pt idx="67">
                  <c:v>2.5777799445397763E-3</c:v>
                </c:pt>
                <c:pt idx="68">
                  <c:v>-1.6231892978716951E-3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8-4758-B661-A5B81EED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13680"/>
        <c:axId val="1008261824"/>
      </c:lineChart>
      <c:lineChart>
        <c:grouping val="standard"/>
        <c:varyColors val="0"/>
        <c:ser>
          <c:idx val="1"/>
          <c:order val="1"/>
          <c:tx>
            <c:v>Volatilty (right)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Sheet1!$AM$4:$AM$84</c:f>
              <c:strCache>
                <c:ptCount val="81"/>
                <c:pt idx="0">
                  <c:v>Conversion Factor</c:v>
                </c:pt>
                <c:pt idx="1">
                  <c:v>1/2/2020</c:v>
                </c:pt>
                <c:pt idx="2">
                  <c:v>1/3/2020</c:v>
                </c:pt>
                <c:pt idx="3">
                  <c:v>1/6/2020</c:v>
                </c:pt>
                <c:pt idx="4">
                  <c:v>1/7/2020</c:v>
                </c:pt>
                <c:pt idx="5">
                  <c:v>1/8/2020</c:v>
                </c:pt>
                <c:pt idx="6">
                  <c:v>1/9/2020</c:v>
                </c:pt>
                <c:pt idx="7">
                  <c:v>1/10/2020</c:v>
                </c:pt>
                <c:pt idx="8">
                  <c:v>1/13/2020</c:v>
                </c:pt>
                <c:pt idx="9">
                  <c:v>1/14/2020</c:v>
                </c:pt>
                <c:pt idx="10">
                  <c:v>1/15/2020</c:v>
                </c:pt>
                <c:pt idx="11">
                  <c:v>1/16/2020</c:v>
                </c:pt>
                <c:pt idx="12">
                  <c:v>1/17/2020</c:v>
                </c:pt>
                <c:pt idx="13">
                  <c:v>1/21/2020</c:v>
                </c:pt>
                <c:pt idx="14">
                  <c:v>1/22/2020</c:v>
                </c:pt>
                <c:pt idx="15">
                  <c:v>1/23/2020</c:v>
                </c:pt>
                <c:pt idx="16">
                  <c:v>1/24/2020</c:v>
                </c:pt>
                <c:pt idx="17">
                  <c:v>1/27/2020</c:v>
                </c:pt>
                <c:pt idx="18">
                  <c:v>1/28/2020</c:v>
                </c:pt>
                <c:pt idx="19">
                  <c:v>1/29/2020</c:v>
                </c:pt>
                <c:pt idx="20">
                  <c:v>1/30/2020</c:v>
                </c:pt>
                <c:pt idx="21">
                  <c:v>1/31/2020</c:v>
                </c:pt>
                <c:pt idx="22">
                  <c:v>2/3/2020</c:v>
                </c:pt>
                <c:pt idx="23">
                  <c:v>2/4/2020</c:v>
                </c:pt>
                <c:pt idx="24">
                  <c:v>2/5/2020</c:v>
                </c:pt>
                <c:pt idx="25">
                  <c:v>2/6/2020</c:v>
                </c:pt>
                <c:pt idx="26">
                  <c:v>2/7/2020</c:v>
                </c:pt>
                <c:pt idx="27">
                  <c:v>2/10/2020</c:v>
                </c:pt>
                <c:pt idx="28">
                  <c:v>2/11/2020</c:v>
                </c:pt>
                <c:pt idx="29">
                  <c:v>2/12/2020</c:v>
                </c:pt>
                <c:pt idx="30">
                  <c:v>2/13/2020</c:v>
                </c:pt>
                <c:pt idx="31">
                  <c:v>2/14/2020</c:v>
                </c:pt>
                <c:pt idx="32">
                  <c:v>2/18/2020</c:v>
                </c:pt>
                <c:pt idx="33">
                  <c:v>2/19/2020</c:v>
                </c:pt>
                <c:pt idx="34">
                  <c:v>2/20/2020</c:v>
                </c:pt>
                <c:pt idx="35">
                  <c:v>2/21/2020</c:v>
                </c:pt>
                <c:pt idx="36">
                  <c:v>2/24/2020</c:v>
                </c:pt>
                <c:pt idx="37">
                  <c:v>2/25/2020</c:v>
                </c:pt>
                <c:pt idx="38">
                  <c:v>2/26/2020</c:v>
                </c:pt>
                <c:pt idx="39">
                  <c:v>2/27/2020</c:v>
                </c:pt>
                <c:pt idx="40">
                  <c:v>2/28/2020</c:v>
                </c:pt>
                <c:pt idx="41">
                  <c:v>3/2/2020</c:v>
                </c:pt>
                <c:pt idx="42">
                  <c:v>3/3/2020</c:v>
                </c:pt>
                <c:pt idx="43">
                  <c:v>3/4/2020</c:v>
                </c:pt>
                <c:pt idx="44">
                  <c:v>3/5/2020</c:v>
                </c:pt>
                <c:pt idx="45">
                  <c:v>3/6/2020</c:v>
                </c:pt>
                <c:pt idx="46">
                  <c:v>3/9/2020</c:v>
                </c:pt>
                <c:pt idx="47">
                  <c:v>3/10/2020</c:v>
                </c:pt>
                <c:pt idx="48">
                  <c:v>3/11/2020</c:v>
                </c:pt>
                <c:pt idx="49">
                  <c:v>3/12/2020</c:v>
                </c:pt>
                <c:pt idx="50">
                  <c:v>3/13/2020</c:v>
                </c:pt>
                <c:pt idx="51">
                  <c:v>3/16/2020</c:v>
                </c:pt>
                <c:pt idx="52">
                  <c:v>3/17/2020</c:v>
                </c:pt>
                <c:pt idx="53">
                  <c:v>3/18/2020</c:v>
                </c:pt>
                <c:pt idx="54">
                  <c:v>3/19/2020</c:v>
                </c:pt>
                <c:pt idx="55">
                  <c:v>3/20/2020</c:v>
                </c:pt>
                <c:pt idx="56">
                  <c:v>3/23/2020</c:v>
                </c:pt>
                <c:pt idx="57">
                  <c:v>3/24/2020</c:v>
                </c:pt>
                <c:pt idx="58">
                  <c:v>3/25/2020</c:v>
                </c:pt>
                <c:pt idx="59">
                  <c:v>3/26/2020</c:v>
                </c:pt>
                <c:pt idx="60">
                  <c:v>3/27/2020</c:v>
                </c:pt>
                <c:pt idx="61">
                  <c:v>3/30/2020</c:v>
                </c:pt>
                <c:pt idx="62">
                  <c:v>3/31/2020</c:v>
                </c:pt>
                <c:pt idx="63">
                  <c:v>4/1/2020</c:v>
                </c:pt>
                <c:pt idx="64">
                  <c:v>4/2/2020</c:v>
                </c:pt>
                <c:pt idx="65">
                  <c:v>4/3/2020</c:v>
                </c:pt>
                <c:pt idx="66">
                  <c:v>4/6/2020</c:v>
                </c:pt>
                <c:pt idx="67">
                  <c:v>4/7/2020</c:v>
                </c:pt>
                <c:pt idx="68">
                  <c:v>4/8/2020</c:v>
                </c:pt>
                <c:pt idx="69">
                  <c:v>4/9/2020</c:v>
                </c:pt>
                <c:pt idx="70">
                  <c:v>4/10/2020</c:v>
                </c:pt>
                <c:pt idx="72">
                  <c:v>Mean</c:v>
                </c:pt>
                <c:pt idx="73">
                  <c:v>Max</c:v>
                </c:pt>
                <c:pt idx="74">
                  <c:v>Min</c:v>
                </c:pt>
                <c:pt idx="75">
                  <c:v>Std</c:v>
                </c:pt>
                <c:pt idx="77">
                  <c:v>mean</c:v>
                </c:pt>
                <c:pt idx="78">
                  <c:v>max</c:v>
                </c:pt>
                <c:pt idx="79">
                  <c:v>min</c:v>
                </c:pt>
                <c:pt idx="80">
                  <c:v>std</c:v>
                </c:pt>
              </c:strCache>
            </c:strRef>
          </c:cat>
          <c:val>
            <c:numRef>
              <c:f>Sheet1!$BI$6:$BI$84</c:f>
              <c:numCache>
                <c:formatCode>0.00%</c:formatCode>
                <c:ptCount val="79"/>
                <c:pt idx="0">
                  <c:v>4.2532175223087041E-4</c:v>
                </c:pt>
                <c:pt idx="1">
                  <c:v>6.3984627402120765E-5</c:v>
                </c:pt>
                <c:pt idx="2">
                  <c:v>1.0081807673804927E-4</c:v>
                </c:pt>
                <c:pt idx="3">
                  <c:v>2.1587570754585679E-4</c:v>
                </c:pt>
                <c:pt idx="4">
                  <c:v>2.7371972028706053E-4</c:v>
                </c:pt>
                <c:pt idx="5">
                  <c:v>9.8167389136686928E-5</c:v>
                </c:pt>
                <c:pt idx="6">
                  <c:v>1.0865445118452307E-4</c:v>
                </c:pt>
                <c:pt idx="7">
                  <c:v>3.1844045082075179E-4</c:v>
                </c:pt>
                <c:pt idx="8">
                  <c:v>1.6049088213561675E-4</c:v>
                </c:pt>
                <c:pt idx="9">
                  <c:v>1.1462724775518376E-4</c:v>
                </c:pt>
                <c:pt idx="10">
                  <c:v>4.8420407349886646E-4</c:v>
                </c:pt>
                <c:pt idx="11">
                  <c:v>4.8318184616032714E-4</c:v>
                </c:pt>
                <c:pt idx="12">
                  <c:v>7.3709480439304343E-5</c:v>
                </c:pt>
                <c:pt idx="13">
                  <c:v>1.5980917119850095E-4</c:v>
                </c:pt>
                <c:pt idx="14">
                  <c:v>2.130332577306471E-4</c:v>
                </c:pt>
                <c:pt idx="15">
                  <c:v>5.1075671222867178E-4</c:v>
                </c:pt>
                <c:pt idx="16">
                  <c:v>2.3978867311685601E-4</c:v>
                </c:pt>
                <c:pt idx="17">
                  <c:v>2.6665865867499933E-4</c:v>
                </c:pt>
                <c:pt idx="18">
                  <c:v>3.2116698523181129E-4</c:v>
                </c:pt>
                <c:pt idx="19">
                  <c:v>1.9926402014646254E-4</c:v>
                </c:pt>
                <c:pt idx="20">
                  <c:v>1.3157086496760105E-3</c:v>
                </c:pt>
                <c:pt idx="21">
                  <c:v>3.6992116170851002E-4</c:v>
                </c:pt>
                <c:pt idx="22">
                  <c:v>2.6964070919653638E-4</c:v>
                </c:pt>
                <c:pt idx="23">
                  <c:v>4.7284961621576851E-5</c:v>
                </c:pt>
                <c:pt idx="24">
                  <c:v>4.8122592156126995E-4</c:v>
                </c:pt>
                <c:pt idx="25">
                  <c:v>1.3536874774084171E-4</c:v>
                </c:pt>
                <c:pt idx="26">
                  <c:v>1.872858776219886E-4</c:v>
                </c:pt>
                <c:pt idx="27">
                  <c:v>2.0470300546665657E-4</c:v>
                </c:pt>
                <c:pt idx="28">
                  <c:v>1.2196228814363533E-4</c:v>
                </c:pt>
                <c:pt idx="29">
                  <c:v>1.3045708581261355E-4</c:v>
                </c:pt>
                <c:pt idx="30">
                  <c:v>3.6956822512924023E-3</c:v>
                </c:pt>
                <c:pt idx="31">
                  <c:v>1.266951491687167E-4</c:v>
                </c:pt>
                <c:pt idx="32">
                  <c:v>1.5395208855868424E-4</c:v>
                </c:pt>
                <c:pt idx="33">
                  <c:v>3.0841159201377006E-4</c:v>
                </c:pt>
                <c:pt idx="34">
                  <c:v>3.2961267089061624E-4</c:v>
                </c:pt>
                <c:pt idx="35">
                  <c:v>2.7031205261868207E-4</c:v>
                </c:pt>
                <c:pt idx="36">
                  <c:v>1.0168543158282353E-4</c:v>
                </c:pt>
                <c:pt idx="37">
                  <c:v>2.0293658440244969E-4</c:v>
                </c:pt>
                <c:pt idx="38">
                  <c:v>6.3156789055144246E-4</c:v>
                </c:pt>
                <c:pt idx="39">
                  <c:v>1.1336259583656302E-3</c:v>
                </c:pt>
                <c:pt idx="40">
                  <c:v>2.9045467112144183E-4</c:v>
                </c:pt>
                <c:pt idx="41">
                  <c:v>1.7651410812959039E-4</c:v>
                </c:pt>
                <c:pt idx="42">
                  <c:v>7.0137677705959731E-4</c:v>
                </c:pt>
                <c:pt idx="43">
                  <c:v>1.9295149629737203E-3</c:v>
                </c:pt>
                <c:pt idx="44">
                  <c:v>2.2028938383382756E-3</c:v>
                </c:pt>
                <c:pt idx="45">
                  <c:v>1.9380549139189111E-3</c:v>
                </c:pt>
                <c:pt idx="46">
                  <c:v>5.1279693296177298E-4</c:v>
                </c:pt>
                <c:pt idx="47">
                  <c:v>6.7169211034658343E-4</c:v>
                </c:pt>
                <c:pt idx="48">
                  <c:v>2.6250543680469209E-4</c:v>
                </c:pt>
                <c:pt idx="49">
                  <c:v>1.0009064654079654E-3</c:v>
                </c:pt>
                <c:pt idx="50">
                  <c:v>2.323265695611457E-3</c:v>
                </c:pt>
                <c:pt idx="51">
                  <c:v>8.4239999894007538E-4</c:v>
                </c:pt>
                <c:pt idx="52">
                  <c:v>1.3426320979369329E-4</c:v>
                </c:pt>
                <c:pt idx="53">
                  <c:v>1.4699345825519078E-3</c:v>
                </c:pt>
                <c:pt idx="54">
                  <c:v>6.4599021252116802E-4</c:v>
                </c:pt>
                <c:pt idx="55">
                  <c:v>3.5842202100773869E-4</c:v>
                </c:pt>
                <c:pt idx="56">
                  <c:v>5.1092493756695512E-4</c:v>
                </c:pt>
                <c:pt idx="57">
                  <c:v>2.8964263416121036E-4</c:v>
                </c:pt>
                <c:pt idx="58">
                  <c:v>4.9346367409098689E-4</c:v>
                </c:pt>
                <c:pt idx="59">
                  <c:v>1.0678293388682235E-4</c:v>
                </c:pt>
                <c:pt idx="60">
                  <c:v>3.1993453684463186E-4</c:v>
                </c:pt>
                <c:pt idx="61">
                  <c:v>1.3560619823365049E-3</c:v>
                </c:pt>
                <c:pt idx="62">
                  <c:v>1.1631575916844435E-4</c:v>
                </c:pt>
                <c:pt idx="63">
                  <c:v>7.0138432205346706E-5</c:v>
                </c:pt>
                <c:pt idx="64">
                  <c:v>2.4665902171627297E-4</c:v>
                </c:pt>
                <c:pt idx="65">
                  <c:v>7.416528362877749E-4</c:v>
                </c:pt>
                <c:pt idx="66">
                  <c:v>2.9361305161478235E-4</c:v>
                </c:pt>
                <c:pt idx="67">
                  <c:v>7.6652920875548542E-5</c:v>
                </c:pt>
                <c:pt idx="68">
                  <c:v>1.4973569382922171E-4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8-4758-B661-A5B81EED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340032"/>
        <c:axId val="623599808"/>
      </c:lineChart>
      <c:catAx>
        <c:axId val="76241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61824"/>
        <c:crosses val="autoZero"/>
        <c:auto val="1"/>
        <c:lblAlgn val="ctr"/>
        <c:lblOffset val="100"/>
        <c:noMultiLvlLbl val="0"/>
      </c:catAx>
      <c:valAx>
        <c:axId val="10082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13680"/>
        <c:crosses val="autoZero"/>
        <c:crossBetween val="between"/>
      </c:valAx>
      <c:valAx>
        <c:axId val="6235998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40032"/>
        <c:crosses val="max"/>
        <c:crossBetween val="between"/>
      </c:valAx>
      <c:catAx>
        <c:axId val="11193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599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Bond Adjusted</a:t>
            </a:r>
            <a:r>
              <a:rPr lang="en-US" baseline="0"/>
              <a:t> Return</a:t>
            </a:r>
            <a:r>
              <a:rPr lang="en-US"/>
              <a:t> - Mean &amp;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Sheet1!$AN$3:$BD$3</c:f>
              <c:strCache>
                <c:ptCount val="17"/>
                <c:pt idx="0">
                  <c:v>20270215</c:v>
                </c:pt>
                <c:pt idx="1">
                  <c:v>20261231</c:v>
                </c:pt>
                <c:pt idx="2">
                  <c:v>20270131</c:v>
                </c:pt>
                <c:pt idx="3">
                  <c:v>20270228</c:v>
                </c:pt>
                <c:pt idx="4">
                  <c:v>20270515</c:v>
                </c:pt>
                <c:pt idx="5">
                  <c:v>20270815</c:v>
                </c:pt>
                <c:pt idx="6">
                  <c:v>20270331</c:v>
                </c:pt>
                <c:pt idx="7">
                  <c:v>20271115</c:v>
                </c:pt>
                <c:pt idx="8">
                  <c:v>20280215</c:v>
                </c:pt>
                <c:pt idx="9">
                  <c:v>20280515</c:v>
                </c:pt>
                <c:pt idx="10">
                  <c:v>20280815</c:v>
                </c:pt>
                <c:pt idx="11">
                  <c:v> </c:v>
                </c:pt>
                <c:pt idx="12">
                  <c:v>20290215</c:v>
                </c:pt>
                <c:pt idx="13">
                  <c:v>20290515</c:v>
                </c:pt>
                <c:pt idx="14">
                  <c:v>20290815</c:v>
                </c:pt>
                <c:pt idx="15">
                  <c:v>20291115</c:v>
                </c:pt>
                <c:pt idx="16">
                  <c:v>20300215</c:v>
                </c:pt>
              </c:strCache>
            </c:strRef>
          </c:cat>
          <c:val>
            <c:numRef>
              <c:f>Sheet1!$AN$76:$BD$76</c:f>
              <c:numCache>
                <c:formatCode>0.00%</c:formatCode>
                <c:ptCount val="17"/>
                <c:pt idx="0">
                  <c:v>8.0458950259309949E-4</c:v>
                </c:pt>
                <c:pt idx="1">
                  <c:v>9.0407044078169531E-4</c:v>
                </c:pt>
                <c:pt idx="2">
                  <c:v>8.1349893103665279E-4</c:v>
                </c:pt>
                <c:pt idx="3">
                  <c:v>8.2773172727582383E-4</c:v>
                </c:pt>
                <c:pt idx="4">
                  <c:v>9.4608059189289979E-4</c:v>
                </c:pt>
                <c:pt idx="5">
                  <c:v>9.6276674606837916E-4</c:v>
                </c:pt>
                <c:pt idx="6">
                  <c:v>8.3362773602213623E-4</c:v>
                </c:pt>
                <c:pt idx="7">
                  <c:v>9.8428419075832362E-4</c:v>
                </c:pt>
                <c:pt idx="8">
                  <c:v>8.7190832499352137E-4</c:v>
                </c:pt>
                <c:pt idx="9">
                  <c:v>1.0383571327708414E-3</c:v>
                </c:pt>
                <c:pt idx="10">
                  <c:v>1.0636878678757721E-3</c:v>
                </c:pt>
                <c:pt idx="11">
                  <c:v>1.1034838644818654E-3</c:v>
                </c:pt>
                <c:pt idx="12">
                  <c:v>9.4886073988757714E-4</c:v>
                </c:pt>
                <c:pt idx="13">
                  <c:v>1.0827518672008305E-3</c:v>
                </c:pt>
                <c:pt idx="14">
                  <c:v>1.0568521213241856E-3</c:v>
                </c:pt>
                <c:pt idx="15">
                  <c:v>1.0845711961564562E-3</c:v>
                </c:pt>
                <c:pt idx="16">
                  <c:v>1.0013445193030454E-3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E-4873-9C08-BAC64950164A}"/>
            </c:ext>
          </c:extLst>
        </c:ser>
        <c:ser>
          <c:idx val="1"/>
          <c:order val="1"/>
          <c:tx>
            <c:v>Volatility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Sheet1!$AN$3:$BD$3</c:f>
              <c:strCache>
                <c:ptCount val="17"/>
                <c:pt idx="0">
                  <c:v>20270215</c:v>
                </c:pt>
                <c:pt idx="1">
                  <c:v>20261231</c:v>
                </c:pt>
                <c:pt idx="2">
                  <c:v>20270131</c:v>
                </c:pt>
                <c:pt idx="3">
                  <c:v>20270228</c:v>
                </c:pt>
                <c:pt idx="4">
                  <c:v>20270515</c:v>
                </c:pt>
                <c:pt idx="5">
                  <c:v>20270815</c:v>
                </c:pt>
                <c:pt idx="6">
                  <c:v>20270331</c:v>
                </c:pt>
                <c:pt idx="7">
                  <c:v>20271115</c:v>
                </c:pt>
                <c:pt idx="8">
                  <c:v>20280215</c:v>
                </c:pt>
                <c:pt idx="9">
                  <c:v>20280515</c:v>
                </c:pt>
                <c:pt idx="10">
                  <c:v>20280815</c:v>
                </c:pt>
                <c:pt idx="11">
                  <c:v> </c:v>
                </c:pt>
                <c:pt idx="12">
                  <c:v>20290215</c:v>
                </c:pt>
                <c:pt idx="13">
                  <c:v>20290515</c:v>
                </c:pt>
                <c:pt idx="14">
                  <c:v>20290815</c:v>
                </c:pt>
                <c:pt idx="15">
                  <c:v>20291115</c:v>
                </c:pt>
                <c:pt idx="16">
                  <c:v>20300215</c:v>
                </c:pt>
              </c:strCache>
            </c:strRef>
          </c:cat>
          <c:val>
            <c:numRef>
              <c:f>Sheet1!$AN$79:$BD$79</c:f>
              <c:numCache>
                <c:formatCode>0.00%</c:formatCode>
                <c:ptCount val="17"/>
                <c:pt idx="0">
                  <c:v>4.1517372477071031E-3</c:v>
                </c:pt>
                <c:pt idx="1">
                  <c:v>3.9176246553540503E-3</c:v>
                </c:pt>
                <c:pt idx="2">
                  <c:v>4.0203501995397127E-3</c:v>
                </c:pt>
                <c:pt idx="3">
                  <c:v>3.9439143881912133E-3</c:v>
                </c:pt>
                <c:pt idx="4">
                  <c:v>4.1824112969518958E-3</c:v>
                </c:pt>
                <c:pt idx="5">
                  <c:v>4.3216274158380521E-3</c:v>
                </c:pt>
                <c:pt idx="6">
                  <c:v>3.8452931306394611E-3</c:v>
                </c:pt>
                <c:pt idx="7">
                  <c:v>4.4746264032912604E-3</c:v>
                </c:pt>
                <c:pt idx="8">
                  <c:v>4.7882904487628209E-3</c:v>
                </c:pt>
                <c:pt idx="9">
                  <c:v>4.7930937033593933E-3</c:v>
                </c:pt>
                <c:pt idx="10">
                  <c:v>4.9512999737608403E-3</c:v>
                </c:pt>
                <c:pt idx="11">
                  <c:v>5.1666591553764431E-3</c:v>
                </c:pt>
                <c:pt idx="12">
                  <c:v>5.2189087071891557E-3</c:v>
                </c:pt>
                <c:pt idx="13">
                  <c:v>5.161817743490716E-3</c:v>
                </c:pt>
                <c:pt idx="14">
                  <c:v>5.0970518542691893E-3</c:v>
                </c:pt>
                <c:pt idx="15">
                  <c:v>5.256088941916837E-3</c:v>
                </c:pt>
                <c:pt idx="16">
                  <c:v>5.2712611395940223E-3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E-4873-9C08-BAC64950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95632"/>
        <c:axId val="826618816"/>
      </c:lineChart>
      <c:catAx>
        <c:axId val="178359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18816"/>
        <c:crosses val="autoZero"/>
        <c:auto val="1"/>
        <c:lblAlgn val="ctr"/>
        <c:lblOffset val="100"/>
        <c:noMultiLvlLbl val="0"/>
      </c:catAx>
      <c:valAx>
        <c:axId val="8266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417285</xdr:colOff>
      <xdr:row>6</xdr:row>
      <xdr:rowOff>29935</xdr:rowOff>
    </xdr:from>
    <xdr:to>
      <xdr:col>50</xdr:col>
      <xdr:colOff>326570</xdr:colOff>
      <xdr:row>25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1B289-918A-450E-9C90-C443A2F07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521609</xdr:colOff>
      <xdr:row>6</xdr:row>
      <xdr:rowOff>29936</xdr:rowOff>
    </xdr:from>
    <xdr:to>
      <xdr:col>61</xdr:col>
      <xdr:colOff>308430</xdr:colOff>
      <xdr:row>24</xdr:row>
      <xdr:rowOff>36285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4BDEE0-28A8-45B4-A1DC-91AE2A337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4"/>
  <sheetViews>
    <sheetView tabSelected="1" topLeftCell="F12" zoomScale="61" zoomScaleNormal="79" workbookViewId="0">
      <selection activeCell="AI36" sqref="A36:XFD36"/>
    </sheetView>
  </sheetViews>
  <sheetFormatPr defaultRowHeight="14.5" x14ac:dyDescent="0.35"/>
  <cols>
    <col min="1" max="1" width="10.08984375" style="1" bestFit="1" customWidth="1"/>
    <col min="2" max="2" width="9.453125" bestFit="1" customWidth="1"/>
    <col min="3" max="3" width="10.453125" bestFit="1" customWidth="1"/>
    <col min="4" max="8" width="9.453125" bestFit="1" customWidth="1"/>
    <col min="9" max="9" width="10.453125" bestFit="1" customWidth="1"/>
    <col min="10" max="12" width="9.453125" bestFit="1" customWidth="1"/>
    <col min="13" max="13" width="10.453125" bestFit="1" customWidth="1"/>
    <col min="14" max="16" width="9.453125" bestFit="1" customWidth="1"/>
    <col min="17" max="17" width="10.453125" bestFit="1" customWidth="1"/>
    <col min="18" max="18" width="9.453125" bestFit="1" customWidth="1"/>
    <col min="20" max="20" width="10.08984375" style="2" bestFit="1" customWidth="1"/>
    <col min="39" max="39" width="16" style="2" bestFit="1" customWidth="1"/>
    <col min="61" max="61" width="8.7265625" style="46"/>
  </cols>
  <sheetData>
    <row r="1" spans="1:61" x14ac:dyDescent="0.35">
      <c r="AN1">
        <v>1</v>
      </c>
      <c r="AO1">
        <v>2</v>
      </c>
      <c r="AP1">
        <v>3</v>
      </c>
      <c r="AQ1">
        <v>4</v>
      </c>
      <c r="AR1">
        <v>5</v>
      </c>
      <c r="AS1">
        <v>6</v>
      </c>
      <c r="AT1">
        <v>7</v>
      </c>
      <c r="AU1">
        <v>8</v>
      </c>
      <c r="AV1">
        <v>9</v>
      </c>
      <c r="AW1">
        <v>10</v>
      </c>
      <c r="AX1">
        <v>11</v>
      </c>
      <c r="AY1">
        <v>12</v>
      </c>
      <c r="AZ1">
        <v>13</v>
      </c>
      <c r="BA1">
        <v>14</v>
      </c>
      <c r="BB1">
        <v>15</v>
      </c>
      <c r="BC1">
        <v>16</v>
      </c>
      <c r="BD1">
        <v>17</v>
      </c>
    </row>
    <row r="2" spans="1:61" x14ac:dyDescent="0.35">
      <c r="A2" s="4"/>
      <c r="B2" s="5" t="s">
        <v>20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T2" s="22"/>
      <c r="U2" s="23" t="s">
        <v>21</v>
      </c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  <c r="AM2" s="31"/>
      <c r="AN2" s="32" t="s">
        <v>22</v>
      </c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3"/>
      <c r="BG2">
        <f>COLUMN(BD2)</f>
        <v>56</v>
      </c>
    </row>
    <row r="3" spans="1:61" x14ac:dyDescent="0.35">
      <c r="A3" s="8" t="s">
        <v>18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15</v>
      </c>
      <c r="R3" s="9" t="s">
        <v>16</v>
      </c>
      <c r="T3" s="40"/>
      <c r="U3" s="41">
        <v>20270215</v>
      </c>
      <c r="V3" s="40">
        <v>20261231</v>
      </c>
      <c r="W3" s="40">
        <v>20270131</v>
      </c>
      <c r="X3" s="40">
        <v>20270228</v>
      </c>
      <c r="Y3" s="40">
        <v>20270515</v>
      </c>
      <c r="Z3" s="40">
        <v>20270815</v>
      </c>
      <c r="AA3" s="40">
        <v>20270331</v>
      </c>
      <c r="AB3" s="40">
        <v>20271115</v>
      </c>
      <c r="AC3" s="40">
        <v>20280215</v>
      </c>
      <c r="AD3" s="40">
        <v>20280515</v>
      </c>
      <c r="AE3" s="40">
        <v>20280815</v>
      </c>
      <c r="AF3" s="40">
        <v>20281115</v>
      </c>
      <c r="AG3" s="40">
        <v>20290215</v>
      </c>
      <c r="AH3" s="40">
        <v>20290515</v>
      </c>
      <c r="AI3" s="40">
        <v>20290815</v>
      </c>
      <c r="AJ3" s="40">
        <v>20291115</v>
      </c>
      <c r="AK3" s="40">
        <v>20300215</v>
      </c>
      <c r="AM3" s="43"/>
      <c r="AN3" s="44">
        <v>20270215</v>
      </c>
      <c r="AO3" s="43">
        <v>20261231</v>
      </c>
      <c r="AP3" s="43">
        <v>20270131</v>
      </c>
      <c r="AQ3" s="43">
        <v>20270228</v>
      </c>
      <c r="AR3" s="43">
        <v>20270515</v>
      </c>
      <c r="AS3" s="43">
        <v>20270815</v>
      </c>
      <c r="AT3" s="43">
        <v>20270331</v>
      </c>
      <c r="AU3" s="43">
        <v>20271115</v>
      </c>
      <c r="AV3" s="43">
        <v>20280215</v>
      </c>
      <c r="AW3" s="43">
        <v>20280515</v>
      </c>
      <c r="AX3" s="43">
        <v>20280815</v>
      </c>
      <c r="AY3" s="43" t="s">
        <v>31</v>
      </c>
      <c r="AZ3" s="43">
        <v>20290215</v>
      </c>
      <c r="BA3" s="43">
        <v>20290515</v>
      </c>
      <c r="BB3" s="43">
        <v>20290815</v>
      </c>
      <c r="BC3" s="43">
        <v>20291115</v>
      </c>
      <c r="BD3" s="43">
        <v>20300215</v>
      </c>
    </row>
    <row r="4" spans="1:61" x14ac:dyDescent="0.35">
      <c r="A4" s="10" t="s">
        <v>17</v>
      </c>
      <c r="B4" s="11">
        <v>2.25</v>
      </c>
      <c r="C4" s="11">
        <v>1.75</v>
      </c>
      <c r="D4" s="11">
        <v>1.5</v>
      </c>
      <c r="E4" s="11">
        <v>1.125</v>
      </c>
      <c r="F4" s="11">
        <v>2.375</v>
      </c>
      <c r="G4" s="11">
        <v>2.25</v>
      </c>
      <c r="H4" s="11">
        <v>0.625</v>
      </c>
      <c r="I4" s="11">
        <v>2.25</v>
      </c>
      <c r="J4" s="11">
        <v>2.75</v>
      </c>
      <c r="K4" s="11">
        <v>2.875</v>
      </c>
      <c r="L4" s="11">
        <v>2.875</v>
      </c>
      <c r="M4" s="11">
        <v>3.125</v>
      </c>
      <c r="N4" s="11">
        <v>2.625</v>
      </c>
      <c r="O4" s="11">
        <v>2.375</v>
      </c>
      <c r="P4" s="11">
        <v>1.625</v>
      </c>
      <c r="Q4" s="11">
        <v>1.75</v>
      </c>
      <c r="R4" s="12">
        <v>1.5</v>
      </c>
      <c r="T4" s="40"/>
      <c r="U4" s="41">
        <v>2.25</v>
      </c>
      <c r="V4" s="40">
        <v>1.75</v>
      </c>
      <c r="W4" s="40">
        <v>1.5</v>
      </c>
      <c r="X4" s="40">
        <v>1.125</v>
      </c>
      <c r="Y4" s="40">
        <v>2.375</v>
      </c>
      <c r="Z4" s="40">
        <v>2.25</v>
      </c>
      <c r="AA4" s="40">
        <v>0.625</v>
      </c>
      <c r="AB4" s="40">
        <v>2.25</v>
      </c>
      <c r="AC4" s="40">
        <v>2.75</v>
      </c>
      <c r="AD4" s="40">
        <v>2.875</v>
      </c>
      <c r="AE4" s="40">
        <v>2.875</v>
      </c>
      <c r="AF4" s="40">
        <v>3.125</v>
      </c>
      <c r="AG4" s="40">
        <v>2.625</v>
      </c>
      <c r="AH4" s="40">
        <v>2.375</v>
      </c>
      <c r="AI4" s="40">
        <v>1.625</v>
      </c>
      <c r="AJ4" s="40">
        <v>1.75</v>
      </c>
      <c r="AK4" s="40">
        <v>1.5</v>
      </c>
      <c r="AM4" s="43" t="s">
        <v>19</v>
      </c>
      <c r="AN4" s="44">
        <v>0.80059999999999998</v>
      </c>
      <c r="AO4" s="43">
        <v>0.77400000000000002</v>
      </c>
      <c r="AP4" s="43">
        <v>0.76070000000000004</v>
      </c>
      <c r="AQ4" s="43">
        <v>0.74080000000000001</v>
      </c>
      <c r="AR4" s="43">
        <v>0.80120000000000002</v>
      </c>
      <c r="AS4" s="43">
        <v>0.78820000000000001</v>
      </c>
      <c r="AT4" s="43">
        <v>0.70520000000000005</v>
      </c>
      <c r="AU4" s="43">
        <v>0.78210000000000002</v>
      </c>
      <c r="AV4" s="43">
        <v>0.80600000000000005</v>
      </c>
      <c r="AW4" s="43">
        <v>0.8085</v>
      </c>
      <c r="AX4" s="43">
        <v>0.80369999999999997</v>
      </c>
      <c r="AY4" s="43">
        <v>0.81499999999999995</v>
      </c>
      <c r="AZ4" s="43">
        <v>0.77780000000000005</v>
      </c>
      <c r="BA4" s="43">
        <v>0.75600000000000001</v>
      </c>
      <c r="BB4" s="43">
        <v>0.69910000000000005</v>
      </c>
      <c r="BC4" s="43">
        <v>0.7016</v>
      </c>
      <c r="BD4" s="43">
        <v>0.67769999999999997</v>
      </c>
    </row>
    <row r="5" spans="1:61" x14ac:dyDescent="0.35">
      <c r="A5" s="8">
        <v>43832</v>
      </c>
      <c r="B5" s="13">
        <v>103.9539533404816</v>
      </c>
      <c r="C5" s="14">
        <v>98.945188950055012</v>
      </c>
      <c r="D5" s="14">
        <v>98.739471667202963</v>
      </c>
      <c r="E5" s="14">
        <v>95.935596902248889</v>
      </c>
      <c r="F5" s="14">
        <v>104.3141820648469</v>
      </c>
      <c r="G5" s="14">
        <v>102.9042843009931</v>
      </c>
      <c r="H5" s="14">
        <v>92.247323595096844</v>
      </c>
      <c r="I5" s="14">
        <v>102.3791492873135</v>
      </c>
      <c r="J5" s="14">
        <v>108.0598548620964</v>
      </c>
      <c r="K5" s="14">
        <v>108.5126292129404</v>
      </c>
      <c r="L5" s="14">
        <v>107.9653716920007</v>
      </c>
      <c r="M5" s="14">
        <v>109.377813298521</v>
      </c>
      <c r="N5" s="14">
        <v>107.5419835799856</v>
      </c>
      <c r="O5" s="14">
        <v>104.8289254338469</v>
      </c>
      <c r="P5" s="14">
        <v>97.769890060695616</v>
      </c>
      <c r="Q5" s="14">
        <v>98.34849993325254</v>
      </c>
      <c r="R5" s="15">
        <v>97.173069868456068</v>
      </c>
      <c r="T5" s="42">
        <f>A5</f>
        <v>43832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6"/>
      <c r="AM5" s="45">
        <f>T5</f>
        <v>43832</v>
      </c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5"/>
      <c r="BF5" t="s">
        <v>27</v>
      </c>
      <c r="BG5" t="s">
        <v>28</v>
      </c>
      <c r="BH5" t="s">
        <v>29</v>
      </c>
      <c r="BI5" s="46" t="s">
        <v>30</v>
      </c>
    </row>
    <row r="6" spans="1:61" x14ac:dyDescent="0.35">
      <c r="A6" s="8">
        <v>43833</v>
      </c>
      <c r="B6" s="16">
        <v>104.4878120406768</v>
      </c>
      <c r="C6" s="17">
        <v>99.464370707067133</v>
      </c>
      <c r="D6" s="17">
        <v>99.258374248061116</v>
      </c>
      <c r="E6" s="17">
        <v>96.451302531265739</v>
      </c>
      <c r="F6" s="17">
        <v>104.86301263766789</v>
      </c>
      <c r="G6" s="17">
        <v>103.4648459626043</v>
      </c>
      <c r="H6" s="17">
        <v>92.757680214905278</v>
      </c>
      <c r="I6" s="17">
        <v>102.9549633599604</v>
      </c>
      <c r="J6" s="17">
        <v>108.6637042775167</v>
      </c>
      <c r="K6" s="17">
        <v>109.1374379994253</v>
      </c>
      <c r="L6" s="17">
        <v>108.6094328225478</v>
      </c>
      <c r="M6" s="17">
        <v>110.048671840209</v>
      </c>
      <c r="N6" s="17">
        <v>108.2199334390348</v>
      </c>
      <c r="O6" s="17">
        <v>105.5196910724034</v>
      </c>
      <c r="P6" s="17">
        <v>98.457487086688857</v>
      </c>
      <c r="Q6" s="17">
        <v>99.05975364392495</v>
      </c>
      <c r="R6" s="18">
        <v>97.895208651586245</v>
      </c>
      <c r="T6" s="42">
        <f t="shared" ref="T6:T69" si="0">A6</f>
        <v>43833</v>
      </c>
      <c r="U6" s="27">
        <f>B6/B5-1</f>
        <v>5.1355305213516278E-3</v>
      </c>
      <c r="V6" s="27">
        <f t="shared" ref="V6:V21" si="1">C6/C5-1</f>
        <v>5.2471652489762821E-3</v>
      </c>
      <c r="W6" s="27">
        <f t="shared" ref="W6:W20" si="2">D6/D5-1</f>
        <v>5.2552699755887833E-3</v>
      </c>
      <c r="X6" s="27">
        <f t="shared" ref="X6:X20" si="3">E6/E5-1</f>
        <v>5.3755399004011828E-3</v>
      </c>
      <c r="Y6" s="27">
        <f t="shared" ref="Y6:Y20" si="4">F6/F5-1</f>
        <v>5.2613226884126174E-3</v>
      </c>
      <c r="Z6" s="27">
        <f t="shared" ref="Z6:Z20" si="5">G6/G5-1</f>
        <v>5.447408389446462E-3</v>
      </c>
      <c r="AA6" s="27">
        <f t="shared" ref="AA6:AA20" si="6">H6/H5-1</f>
        <v>5.5324815931629967E-3</v>
      </c>
      <c r="AB6" s="27">
        <f t="shared" ref="AB6:AB20" si="7">I6/I5-1</f>
        <v>5.6243295305273833E-3</v>
      </c>
      <c r="AC6" s="27">
        <f t="shared" ref="AC6:AC20" si="8">J6/J5-1</f>
        <v>5.5881012998852952E-3</v>
      </c>
      <c r="AD6" s="27">
        <f t="shared" ref="AD6:AD20" si="9">K6/K5-1</f>
        <v>5.7579361132131801E-3</v>
      </c>
      <c r="AE6" s="27">
        <f t="shared" ref="AE6:AE20" si="10">L6/L5-1</f>
        <v>5.9654417009229466E-3</v>
      </c>
      <c r="AF6" s="27">
        <f t="shared" ref="AF6:AF20" si="11">M6/M5-1</f>
        <v>6.1334060487847619E-3</v>
      </c>
      <c r="AG6" s="27">
        <f t="shared" ref="AG6:AG20" si="12">N6/N5-1</f>
        <v>6.3040483026330918E-3</v>
      </c>
      <c r="AH6" s="27">
        <f t="shared" ref="AH6:AH20" si="13">O6/O5-1</f>
        <v>6.5894564472324113E-3</v>
      </c>
      <c r="AI6" s="27">
        <f t="shared" ref="AI6:AI20" si="14">P6/P5-1</f>
        <v>7.0328096468799117E-3</v>
      </c>
      <c r="AJ6" s="27">
        <f t="shared" ref="AJ6:AJ20" si="15">Q6/Q5-1</f>
        <v>7.2319731480920968E-3</v>
      </c>
      <c r="AK6" s="28">
        <f t="shared" ref="AK6:AK20" si="16">R6/R5-1</f>
        <v>7.4314703045581521E-3</v>
      </c>
      <c r="AM6" s="45">
        <f>T6</f>
        <v>43833</v>
      </c>
      <c r="AN6" s="36">
        <f>U6*AN$4</f>
        <v>4.1115057353941133E-3</v>
      </c>
      <c r="AO6" s="36">
        <f>V6*AO$4</f>
        <v>4.0613059027076424E-3</v>
      </c>
      <c r="AP6" s="36">
        <f t="shared" ref="AP6:BD21" si="17">W6*AP$4</f>
        <v>3.9976838704303876E-3</v>
      </c>
      <c r="AQ6" s="36">
        <f t="shared" si="17"/>
        <v>3.9821999582171962E-3</v>
      </c>
      <c r="AR6" s="36">
        <f>Y6*AR$4</f>
        <v>4.2153717379561891E-3</v>
      </c>
      <c r="AS6" s="36">
        <f t="shared" si="17"/>
        <v>4.2936472925617017E-3</v>
      </c>
      <c r="AT6" s="36">
        <f t="shared" si="17"/>
        <v>3.9015060194985455E-3</v>
      </c>
      <c r="AU6" s="36">
        <f t="shared" si="17"/>
        <v>4.3987881258254662E-3</v>
      </c>
      <c r="AV6" s="36">
        <f t="shared" si="17"/>
        <v>4.504009647707548E-3</v>
      </c>
      <c r="AW6" s="36">
        <f t="shared" si="17"/>
        <v>4.6552913475328564E-3</v>
      </c>
      <c r="AX6" s="36">
        <f t="shared" si="17"/>
        <v>4.7944254950317722E-3</v>
      </c>
      <c r="AY6" s="36">
        <f t="shared" si="17"/>
        <v>4.9987259297595808E-3</v>
      </c>
      <c r="AZ6" s="36">
        <f t="shared" si="17"/>
        <v>4.9032887697880194E-3</v>
      </c>
      <c r="BA6" s="36">
        <f t="shared" si="17"/>
        <v>4.9816290741077031E-3</v>
      </c>
      <c r="BB6" s="36">
        <f t="shared" si="17"/>
        <v>4.9166372241337469E-3</v>
      </c>
      <c r="BC6" s="36">
        <f t="shared" si="17"/>
        <v>5.0739523607014154E-3</v>
      </c>
      <c r="BD6" s="37">
        <f t="shared" si="17"/>
        <v>5.0363074253990591E-3</v>
      </c>
      <c r="BF6" s="46">
        <f t="shared" ref="BF6:BF37" si="18">AVERAGE(AN6:BD6)</f>
        <v>4.5191927009854667E-3</v>
      </c>
      <c r="BG6">
        <f>LOOKUP(1,0/(MAX(AN6:BD6)=AN6:BD6),COLUMN(AN6:BD6))-39</f>
        <v>16</v>
      </c>
      <c r="BH6">
        <f>LOOKUP(1,0/(MIN(AO6:BE6)=AO6:BE6),COLUMN(AO6:BE6))-39</f>
        <v>7</v>
      </c>
      <c r="BI6" s="46">
        <f>_xlfn.STDEV.S(AN6:BD6)</f>
        <v>4.2532175223087041E-4</v>
      </c>
    </row>
    <row r="7" spans="1:61" x14ac:dyDescent="0.35">
      <c r="A7" s="8">
        <v>43836</v>
      </c>
      <c r="B7" s="16">
        <v>104.4380639920052</v>
      </c>
      <c r="C7" s="17">
        <v>99.414840125354928</v>
      </c>
      <c r="D7" s="17">
        <v>99.210408083717326</v>
      </c>
      <c r="E7" s="17">
        <v>96.404927833632385</v>
      </c>
      <c r="F7" s="17">
        <v>104.81368799146141</v>
      </c>
      <c r="G7" s="17">
        <v>103.4162869918663</v>
      </c>
      <c r="H7" s="17">
        <v>92.713139162449437</v>
      </c>
      <c r="I7" s="17">
        <v>102.905759016121</v>
      </c>
      <c r="J7" s="17">
        <v>108.61167307552169</v>
      </c>
      <c r="K7" s="17">
        <v>109.08245280478999</v>
      </c>
      <c r="L7" s="17">
        <v>108.5516717935332</v>
      </c>
      <c r="M7" s="17">
        <v>109.9863573598397</v>
      </c>
      <c r="N7" s="17">
        <v>108.1555925969474</v>
      </c>
      <c r="O7" s="17">
        <v>105.4516577356996</v>
      </c>
      <c r="P7" s="17">
        <v>98.387888509704908</v>
      </c>
      <c r="Q7" s="17">
        <v>98.98475466819616</v>
      </c>
      <c r="R7" s="18">
        <v>97.816522062953624</v>
      </c>
      <c r="T7" s="42">
        <f t="shared" si="0"/>
        <v>43836</v>
      </c>
      <c r="U7" s="27">
        <f t="shared" ref="U7:U36" si="19">B7/B6-1</f>
        <v>-4.7611341169850885E-4</v>
      </c>
      <c r="V7" s="27">
        <f t="shared" si="1"/>
        <v>-4.9797310695376407E-4</v>
      </c>
      <c r="W7" s="27">
        <f t="shared" si="2"/>
        <v>-4.8324551663436743E-4</v>
      </c>
      <c r="X7" s="27">
        <f t="shared" si="3"/>
        <v>-4.8080944908257539E-4</v>
      </c>
      <c r="Y7" s="27">
        <f t="shared" si="4"/>
        <v>-4.703722024171908E-4</v>
      </c>
      <c r="Z7" s="27">
        <f t="shared" si="5"/>
        <v>-4.6932820791667496E-4</v>
      </c>
      <c r="AA7" s="27">
        <f t="shared" si="6"/>
        <v>-4.8018721848852586E-4</v>
      </c>
      <c r="AB7" s="27">
        <f t="shared" si="7"/>
        <v>-4.7792104657817802E-4</v>
      </c>
      <c r="AC7" s="27">
        <f t="shared" si="8"/>
        <v>-4.788277957294973E-4</v>
      </c>
      <c r="AD7" s="27">
        <f t="shared" si="9"/>
        <v>-5.0381606571703319E-4</v>
      </c>
      <c r="AE7" s="27">
        <f t="shared" si="10"/>
        <v>-5.3182331878087741E-4</v>
      </c>
      <c r="AF7" s="27">
        <f t="shared" si="11"/>
        <v>-5.6624472905753009E-4</v>
      </c>
      <c r="AG7" s="27">
        <f t="shared" si="12"/>
        <v>-5.9453780872675832E-4</v>
      </c>
      <c r="AH7" s="27">
        <f t="shared" si="13"/>
        <v>-6.4474541208736635E-4</v>
      </c>
      <c r="AI7" s="27">
        <f t="shared" si="14"/>
        <v>-7.0688963372256275E-4</v>
      </c>
      <c r="AJ7" s="27">
        <f t="shared" si="15"/>
        <v>-7.5710844182363957E-4</v>
      </c>
      <c r="AK7" s="28">
        <f t="shared" si="16"/>
        <v>-8.0378385946011655E-4</v>
      </c>
      <c r="AM7" s="45">
        <f t="shared" ref="AM6:AM69" si="20">T7</f>
        <v>43836</v>
      </c>
      <c r="AN7" s="36">
        <f>U7*AN$4</f>
        <v>-3.8117639740582618E-4</v>
      </c>
      <c r="AO7" s="36">
        <f t="shared" ref="AO7:AQ70" si="21">V7*AO$4</f>
        <v>-3.8543118478221339E-4</v>
      </c>
      <c r="AP7" s="36">
        <f t="shared" si="17"/>
        <v>-3.6760486450376333E-4</v>
      </c>
      <c r="AQ7" s="36">
        <f t="shared" si="17"/>
        <v>-3.5618363988037188E-4</v>
      </c>
      <c r="AR7" s="36">
        <f t="shared" ref="AR7:AV70" si="22">Y7*AR$4</f>
        <v>-3.7686220857665329E-4</v>
      </c>
      <c r="AS7" s="36">
        <f t="shared" si="17"/>
        <v>-3.699244934799232E-4</v>
      </c>
      <c r="AT7" s="36">
        <f t="shared" si="17"/>
        <v>-3.3862802647810844E-4</v>
      </c>
      <c r="AU7" s="36">
        <f t="shared" si="17"/>
        <v>-3.7378205052879303E-4</v>
      </c>
      <c r="AV7" s="36">
        <f t="shared" si="17"/>
        <v>-3.8593520335797484E-4</v>
      </c>
      <c r="AW7" s="36">
        <f t="shared" si="17"/>
        <v>-4.0733528913222135E-4</v>
      </c>
      <c r="AX7" s="36">
        <f t="shared" si="17"/>
        <v>-4.2742640130419117E-4</v>
      </c>
      <c r="AY7" s="36">
        <f t="shared" si="17"/>
        <v>-4.6148945418188702E-4</v>
      </c>
      <c r="AZ7" s="36">
        <f t="shared" si="17"/>
        <v>-4.6243150762767266E-4</v>
      </c>
      <c r="BA7" s="36">
        <f t="shared" si="17"/>
        <v>-4.8742753153804895E-4</v>
      </c>
      <c r="BB7" s="36">
        <f t="shared" si="17"/>
        <v>-4.9418654293544365E-4</v>
      </c>
      <c r="BC7" s="36">
        <f t="shared" si="17"/>
        <v>-5.311872827834655E-4</v>
      </c>
      <c r="BD7" s="37">
        <f t="shared" si="17"/>
        <v>-5.4472432155612093E-4</v>
      </c>
      <c r="BF7" s="46">
        <f t="shared" si="18"/>
        <v>-4.2069037647368706E-4</v>
      </c>
      <c r="BG7">
        <f t="shared" ref="BG7:BG70" si="23">LOOKUP(1,0/(MAX(AN7:BD7)=AN7:BD7),COLUMN(AN7:BD7))-39</f>
        <v>7</v>
      </c>
      <c r="BH7">
        <f t="shared" ref="BH7:BH70" si="24">LOOKUP(1,0/(MIN(AO7:BE7)=AO7:BE7),COLUMN(AO7:BE7))-39</f>
        <v>17</v>
      </c>
      <c r="BI7" s="46">
        <f t="shared" ref="BI7:BI70" si="25">_xlfn.STDEV.S(AN7:BD7)</f>
        <v>6.3984627402120765E-5</v>
      </c>
    </row>
    <row r="8" spans="1:61" x14ac:dyDescent="0.35">
      <c r="A8" s="8">
        <v>43837</v>
      </c>
      <c r="B8" s="16">
        <v>104.3156837851611</v>
      </c>
      <c r="C8" s="17">
        <v>99.295463865281121</v>
      </c>
      <c r="D8" s="17">
        <v>99.089933460893448</v>
      </c>
      <c r="E8" s="17">
        <v>96.283733450478337</v>
      </c>
      <c r="F8" s="17">
        <v>104.6867421537449</v>
      </c>
      <c r="G8" s="17">
        <v>103.2850598175837</v>
      </c>
      <c r="H8" s="17">
        <v>92.591454113983119</v>
      </c>
      <c r="I8" s="17">
        <v>102.7701857040242</v>
      </c>
      <c r="J8" s="17">
        <v>108.4704620391264</v>
      </c>
      <c r="K8" s="17">
        <v>108.9365583227532</v>
      </c>
      <c r="L8" s="17">
        <v>108.4011946552919</v>
      </c>
      <c r="M8" s="17">
        <v>109.8304083127835</v>
      </c>
      <c r="N8" s="17">
        <v>107.9973171179272</v>
      </c>
      <c r="O8" s="17">
        <v>105.2902402860508</v>
      </c>
      <c r="P8" s="17">
        <v>98.225715658098437</v>
      </c>
      <c r="Q8" s="17">
        <v>98.81757241491043</v>
      </c>
      <c r="R8" s="18">
        <v>97.646352490010173</v>
      </c>
      <c r="T8" s="42">
        <f t="shared" si="0"/>
        <v>43837</v>
      </c>
      <c r="U8" s="27">
        <f t="shared" si="19"/>
        <v>-1.1717969690960839E-3</v>
      </c>
      <c r="V8" s="27">
        <f t="shared" si="1"/>
        <v>-1.2007891369465451E-3</v>
      </c>
      <c r="W8" s="27">
        <f t="shared" si="2"/>
        <v>-1.2143345154090879E-3</v>
      </c>
      <c r="X8" s="27">
        <f t="shared" si="3"/>
        <v>-1.2571388815642015E-3</v>
      </c>
      <c r="Y8" s="27">
        <f t="shared" si="4"/>
        <v>-1.2111570554300677E-3</v>
      </c>
      <c r="Z8" s="27">
        <f t="shared" si="5"/>
        <v>-1.2689217346676385E-3</v>
      </c>
      <c r="AA8" s="27">
        <f t="shared" si="6"/>
        <v>-1.3124897891021448E-3</v>
      </c>
      <c r="AB8" s="27">
        <f t="shared" si="7"/>
        <v>-1.3174511649591825E-3</v>
      </c>
      <c r="AC8" s="27">
        <f t="shared" si="8"/>
        <v>-1.3001460376832474E-3</v>
      </c>
      <c r="AD8" s="27">
        <f t="shared" si="9"/>
        <v>-1.3374697605845753E-3</v>
      </c>
      <c r="AE8" s="27">
        <f t="shared" si="10"/>
        <v>-1.3862258936694349E-3</v>
      </c>
      <c r="AF8" s="27">
        <f t="shared" si="11"/>
        <v>-1.4178944625466983E-3</v>
      </c>
      <c r="AG8" s="27">
        <f t="shared" si="12"/>
        <v>-1.4634054071529512E-3</v>
      </c>
      <c r="AH8" s="27">
        <f t="shared" si="13"/>
        <v>-1.5307246288471799E-3</v>
      </c>
      <c r="AI8" s="27">
        <f t="shared" si="14"/>
        <v>-1.6483009653213143E-3</v>
      </c>
      <c r="AJ8" s="27">
        <f t="shared" si="15"/>
        <v>-1.6889697190859421E-3</v>
      </c>
      <c r="AK8" s="28">
        <f t="shared" si="16"/>
        <v>-1.7396812865001499E-3</v>
      </c>
      <c r="AM8" s="45">
        <f t="shared" si="20"/>
        <v>43837</v>
      </c>
      <c r="AN8" s="36">
        <f t="shared" ref="AN8:AN71" si="26">U8*AN$4</f>
        <v>-9.3814065345832474E-4</v>
      </c>
      <c r="AO8" s="36">
        <f t="shared" si="21"/>
        <v>-9.2941079199662592E-4</v>
      </c>
      <c r="AP8" s="36">
        <f t="shared" si="17"/>
        <v>-9.2374426587169315E-4</v>
      </c>
      <c r="AQ8" s="36">
        <f t="shared" si="17"/>
        <v>-9.3128848346276044E-4</v>
      </c>
      <c r="AR8" s="36">
        <f t="shared" si="22"/>
        <v>-9.7037903281057029E-4</v>
      </c>
      <c r="AS8" s="36">
        <f t="shared" si="17"/>
        <v>-1.0001641112650326E-3</v>
      </c>
      <c r="AT8" s="36">
        <f t="shared" si="17"/>
        <v>-9.255677992748326E-4</v>
      </c>
      <c r="AU8" s="36">
        <f t="shared" si="17"/>
        <v>-1.0303785561145767E-3</v>
      </c>
      <c r="AV8" s="36">
        <f t="shared" si="17"/>
        <v>-1.0479177063726975E-3</v>
      </c>
      <c r="AW8" s="36">
        <f t="shared" si="17"/>
        <v>-1.0813443014326292E-3</v>
      </c>
      <c r="AX8" s="36">
        <f t="shared" si="17"/>
        <v>-1.1141097507421248E-3</v>
      </c>
      <c r="AY8" s="36">
        <f t="shared" si="17"/>
        <v>-1.155583986975559E-3</v>
      </c>
      <c r="AZ8" s="36">
        <f t="shared" si="17"/>
        <v>-1.1382367256835655E-3</v>
      </c>
      <c r="BA8" s="36">
        <f t="shared" si="17"/>
        <v>-1.157227819408468E-3</v>
      </c>
      <c r="BB8" s="36">
        <f t="shared" si="17"/>
        <v>-1.1523272048561308E-3</v>
      </c>
      <c r="BC8" s="36">
        <f t="shared" si="17"/>
        <v>-1.184981154910697E-3</v>
      </c>
      <c r="BD8" s="37">
        <f t="shared" si="17"/>
        <v>-1.1789820078611515E-3</v>
      </c>
      <c r="BF8" s="46">
        <f t="shared" si="18"/>
        <v>-1.0505755501469081E-3</v>
      </c>
      <c r="BG8">
        <f t="shared" si="23"/>
        <v>3</v>
      </c>
      <c r="BH8">
        <f t="shared" si="24"/>
        <v>16</v>
      </c>
      <c r="BI8" s="46">
        <f t="shared" si="25"/>
        <v>1.0081807673804927E-4</v>
      </c>
    </row>
    <row r="9" spans="1:61" x14ac:dyDescent="0.35">
      <c r="A9" s="8">
        <v>43838</v>
      </c>
      <c r="B9" s="16">
        <v>104.0507629445971</v>
      </c>
      <c r="C9" s="17">
        <v>99.039320654804882</v>
      </c>
      <c r="D9" s="17">
        <v>98.834397588728734</v>
      </c>
      <c r="E9" s="17">
        <v>96.030443747070024</v>
      </c>
      <c r="F9" s="17">
        <v>104.413476973947</v>
      </c>
      <c r="G9" s="17">
        <v>103.0058038305087</v>
      </c>
      <c r="H9" s="17">
        <v>92.341815322714211</v>
      </c>
      <c r="I9" s="17">
        <v>102.4831001348285</v>
      </c>
      <c r="J9" s="17">
        <v>108.1684098575396</v>
      </c>
      <c r="K9" s="17">
        <v>108.6239231381161</v>
      </c>
      <c r="L9" s="17">
        <v>108.07914986423761</v>
      </c>
      <c r="M9" s="17">
        <v>109.49467688291359</v>
      </c>
      <c r="N9" s="17">
        <v>107.65977877092421</v>
      </c>
      <c r="O9" s="17">
        <v>104.94718353814839</v>
      </c>
      <c r="P9" s="17">
        <v>97.886100126497894</v>
      </c>
      <c r="Q9" s="17">
        <v>98.465885226812688</v>
      </c>
      <c r="R9" s="18">
        <v>97.289749865980895</v>
      </c>
      <c r="T9" s="42">
        <f t="shared" si="0"/>
        <v>43838</v>
      </c>
      <c r="U9" s="27">
        <f t="shared" si="19"/>
        <v>-2.53960699821143E-3</v>
      </c>
      <c r="V9" s="27">
        <f t="shared" si="1"/>
        <v>-2.5796063637283373E-3</v>
      </c>
      <c r="W9" s="27">
        <f t="shared" si="2"/>
        <v>-2.5788277702857298E-3</v>
      </c>
      <c r="X9" s="27">
        <f t="shared" si="3"/>
        <v>-2.6306593474441087E-3</v>
      </c>
      <c r="Y9" s="27">
        <f t="shared" si="4"/>
        <v>-2.6103131511779898E-3</v>
      </c>
      <c r="Z9" s="27">
        <f t="shared" si="5"/>
        <v>-2.7037403818926942E-3</v>
      </c>
      <c r="AA9" s="27">
        <f t="shared" si="6"/>
        <v>-2.6961320961823576E-3</v>
      </c>
      <c r="AB9" s="27">
        <f t="shared" si="7"/>
        <v>-2.7934713480278761E-3</v>
      </c>
      <c r="AC9" s="27">
        <f t="shared" si="8"/>
        <v>-2.7846491653907846E-3</v>
      </c>
      <c r="AD9" s="27">
        <f t="shared" si="9"/>
        <v>-2.8698830718594248E-3</v>
      </c>
      <c r="AE9" s="27">
        <f t="shared" si="10"/>
        <v>-2.9708601651335931E-3</v>
      </c>
      <c r="AF9" s="27">
        <f t="shared" si="11"/>
        <v>-3.0568167325190077E-3</v>
      </c>
      <c r="AG9" s="27">
        <f t="shared" si="12"/>
        <v>-3.1254327052812059E-3</v>
      </c>
      <c r="AH9" s="27">
        <f t="shared" si="13"/>
        <v>-3.2582008263102313E-3</v>
      </c>
      <c r="AI9" s="27">
        <f t="shared" si="14"/>
        <v>-3.4575012187507692E-3</v>
      </c>
      <c r="AJ9" s="27">
        <f t="shared" si="15"/>
        <v>-3.5589539340340481E-3</v>
      </c>
      <c r="AK9" s="28">
        <f t="shared" si="16"/>
        <v>-3.6519810001685027E-3</v>
      </c>
      <c r="AM9" s="45">
        <f t="shared" si="20"/>
        <v>43838</v>
      </c>
      <c r="AN9" s="36">
        <f t="shared" si="26"/>
        <v>-2.0332093627680706E-3</v>
      </c>
      <c r="AO9" s="36">
        <f t="shared" si="21"/>
        <v>-1.9966153255257333E-3</v>
      </c>
      <c r="AP9" s="36">
        <f t="shared" si="17"/>
        <v>-1.9617142848563549E-3</v>
      </c>
      <c r="AQ9" s="36">
        <f t="shared" si="17"/>
        <v>-1.9487924445865958E-3</v>
      </c>
      <c r="AR9" s="36">
        <f t="shared" si="22"/>
        <v>-2.0913828967238056E-3</v>
      </c>
      <c r="AS9" s="36">
        <f t="shared" si="17"/>
        <v>-2.1310881690078214E-3</v>
      </c>
      <c r="AT9" s="36">
        <f t="shared" si="17"/>
        <v>-1.9013123542277986E-3</v>
      </c>
      <c r="AU9" s="36">
        <f t="shared" si="17"/>
        <v>-2.1847739412926021E-3</v>
      </c>
      <c r="AV9" s="36">
        <f t="shared" si="17"/>
        <v>-2.2444272273049724E-3</v>
      </c>
      <c r="AW9" s="36">
        <f t="shared" si="17"/>
        <v>-2.320300463598345E-3</v>
      </c>
      <c r="AX9" s="36">
        <f t="shared" si="17"/>
        <v>-2.3876803147178686E-3</v>
      </c>
      <c r="AY9" s="36">
        <f t="shared" si="17"/>
        <v>-2.4913056370029912E-3</v>
      </c>
      <c r="AZ9" s="36">
        <f t="shared" si="17"/>
        <v>-2.4309615581677223E-3</v>
      </c>
      <c r="BA9" s="36">
        <f t="shared" si="17"/>
        <v>-2.4631998246905347E-3</v>
      </c>
      <c r="BB9" s="36">
        <f t="shared" si="17"/>
        <v>-2.4171391020286629E-3</v>
      </c>
      <c r="BC9" s="36">
        <f t="shared" si="17"/>
        <v>-2.496962080118288E-3</v>
      </c>
      <c r="BD9" s="37">
        <f t="shared" si="17"/>
        <v>-2.4749475238141942E-3</v>
      </c>
      <c r="BF9" s="46">
        <f t="shared" si="18"/>
        <v>-2.2338713241430801E-3</v>
      </c>
      <c r="BG9">
        <f t="shared" si="23"/>
        <v>7</v>
      </c>
      <c r="BH9">
        <f t="shared" si="24"/>
        <v>16</v>
      </c>
      <c r="BI9" s="46">
        <f t="shared" si="25"/>
        <v>2.1587570754585679E-4</v>
      </c>
    </row>
    <row r="10" spans="1:61" x14ac:dyDescent="0.35">
      <c r="A10" s="8">
        <v>43839</v>
      </c>
      <c r="B10" s="16">
        <v>104.1263671016699</v>
      </c>
      <c r="C10" s="17">
        <v>99.111826860301974</v>
      </c>
      <c r="D10" s="17">
        <v>98.906570462319806</v>
      </c>
      <c r="E10" s="17">
        <v>96.101755668926259</v>
      </c>
      <c r="F10" s="17">
        <v>104.4927930796712</v>
      </c>
      <c r="G10" s="17">
        <v>103.0892602266787</v>
      </c>
      <c r="H10" s="17">
        <v>92.411936256205763</v>
      </c>
      <c r="I10" s="17">
        <v>102.5727673200871</v>
      </c>
      <c r="J10" s="17">
        <v>108.2682571278494</v>
      </c>
      <c r="K10" s="17">
        <v>108.7334493707987</v>
      </c>
      <c r="L10" s="17">
        <v>108.19908933446899</v>
      </c>
      <c r="M10" s="17">
        <v>109.62768233969869</v>
      </c>
      <c r="N10" s="17">
        <v>107.8026213407942</v>
      </c>
      <c r="O10" s="17">
        <v>105.1015764178116</v>
      </c>
      <c r="P10" s="17">
        <v>98.049470922859612</v>
      </c>
      <c r="Q10" s="17">
        <v>98.644499062033105</v>
      </c>
      <c r="R10" s="18">
        <v>97.481206980560842</v>
      </c>
      <c r="T10" s="42">
        <f t="shared" si="0"/>
        <v>43839</v>
      </c>
      <c r="U10" s="27">
        <f t="shared" si="19"/>
        <v>7.2660838741822609E-4</v>
      </c>
      <c r="V10" s="27">
        <f t="shared" si="1"/>
        <v>7.3209514178529389E-4</v>
      </c>
      <c r="W10" s="27">
        <f t="shared" si="2"/>
        <v>7.3024043604119626E-4</v>
      </c>
      <c r="X10" s="27">
        <f t="shared" si="3"/>
        <v>7.4259702521062287E-4</v>
      </c>
      <c r="Y10" s="27">
        <f t="shared" si="4"/>
        <v>7.5963475236040523E-4</v>
      </c>
      <c r="Z10" s="27">
        <f t="shared" si="5"/>
        <v>8.1021061985331322E-4</v>
      </c>
      <c r="AA10" s="27">
        <f t="shared" si="6"/>
        <v>7.5936273557641876E-4</v>
      </c>
      <c r="AB10" s="27">
        <f t="shared" si="7"/>
        <v>8.7494606565008404E-4</v>
      </c>
      <c r="AC10" s="27">
        <f t="shared" si="8"/>
        <v>9.2307236873767629E-4</v>
      </c>
      <c r="AD10" s="27">
        <f t="shared" si="9"/>
        <v>1.0083067294792691E-3</v>
      </c>
      <c r="AE10" s="27">
        <f t="shared" si="10"/>
        <v>1.1097373580570835E-3</v>
      </c>
      <c r="AF10" s="27">
        <f t="shared" si="11"/>
        <v>1.2147207569490615E-3</v>
      </c>
      <c r="AG10" s="27">
        <f t="shared" si="12"/>
        <v>1.3267960560641168E-3</v>
      </c>
      <c r="AH10" s="27">
        <f t="shared" si="13"/>
        <v>1.4711483858649288E-3</v>
      </c>
      <c r="AI10" s="27">
        <f t="shared" si="14"/>
        <v>1.66898871392962E-3</v>
      </c>
      <c r="AJ10" s="27">
        <f t="shared" si="15"/>
        <v>1.8139666830698786E-3</v>
      </c>
      <c r="AK10" s="28">
        <f t="shared" si="16"/>
        <v>1.9679063297386445E-3</v>
      </c>
      <c r="AM10" s="45">
        <f t="shared" si="20"/>
        <v>43839</v>
      </c>
      <c r="AN10" s="36">
        <f t="shared" si="26"/>
        <v>5.8172267496703182E-4</v>
      </c>
      <c r="AO10" s="36">
        <f t="shared" si="21"/>
        <v>5.6664163974181746E-4</v>
      </c>
      <c r="AP10" s="36">
        <f t="shared" si="17"/>
        <v>5.5549389969653798E-4</v>
      </c>
      <c r="AQ10" s="36">
        <f t="shared" si="17"/>
        <v>5.5011587627602939E-4</v>
      </c>
      <c r="AR10" s="36">
        <f t="shared" si="22"/>
        <v>6.0861936359115666E-4</v>
      </c>
      <c r="AS10" s="36">
        <f t="shared" si="17"/>
        <v>6.3860801056838149E-4</v>
      </c>
      <c r="AT10" s="36">
        <f t="shared" si="17"/>
        <v>5.355026011284905E-4</v>
      </c>
      <c r="AU10" s="36">
        <f t="shared" si="17"/>
        <v>6.8429531794493071E-4</v>
      </c>
      <c r="AV10" s="36">
        <f t="shared" si="17"/>
        <v>7.4399632920256714E-4</v>
      </c>
      <c r="AW10" s="36">
        <f t="shared" si="17"/>
        <v>8.1521599078398913E-4</v>
      </c>
      <c r="AX10" s="36">
        <f t="shared" si="17"/>
        <v>8.91895914670478E-4</v>
      </c>
      <c r="AY10" s="36">
        <f t="shared" si="17"/>
        <v>9.8999741691348513E-4</v>
      </c>
      <c r="AZ10" s="36">
        <f t="shared" si="17"/>
        <v>1.0319819724066701E-3</v>
      </c>
      <c r="BA10" s="36">
        <f t="shared" si="17"/>
        <v>1.1121881797138862E-3</v>
      </c>
      <c r="BB10" s="36">
        <f t="shared" si="17"/>
        <v>1.1667900099081975E-3</v>
      </c>
      <c r="BC10" s="36">
        <f t="shared" si="17"/>
        <v>1.2726790248418268E-3</v>
      </c>
      <c r="BD10" s="37">
        <f t="shared" si="17"/>
        <v>1.3336501196638793E-3</v>
      </c>
      <c r="BF10" s="46">
        <f t="shared" si="18"/>
        <v>8.2819966717760912E-4</v>
      </c>
      <c r="BG10">
        <f t="shared" si="23"/>
        <v>17</v>
      </c>
      <c r="BH10">
        <f t="shared" si="24"/>
        <v>7</v>
      </c>
      <c r="BI10" s="46">
        <f t="shared" si="25"/>
        <v>2.7371972028706053E-4</v>
      </c>
    </row>
    <row r="11" spans="1:61" x14ac:dyDescent="0.35">
      <c r="A11" s="8">
        <v>43840</v>
      </c>
      <c r="B11" s="16">
        <v>104.3253119315457</v>
      </c>
      <c r="C11" s="17">
        <v>99.306447843165557</v>
      </c>
      <c r="D11" s="17">
        <v>99.101280239366744</v>
      </c>
      <c r="E11" s="17">
        <v>96.295477217687662</v>
      </c>
      <c r="F11" s="17">
        <v>104.6951386110281</v>
      </c>
      <c r="G11" s="17">
        <v>103.2927521603863</v>
      </c>
      <c r="H11" s="17">
        <v>92.603866351887376</v>
      </c>
      <c r="I11" s="17">
        <v>102.7770767623478</v>
      </c>
      <c r="J11" s="17">
        <v>108.47611223686729</v>
      </c>
      <c r="K11" s="17">
        <v>108.9416366672653</v>
      </c>
      <c r="L11" s="17">
        <v>108.40607434060659</v>
      </c>
      <c r="M11" s="17">
        <v>109.8348632400232</v>
      </c>
      <c r="N11" s="17">
        <v>108.00348624408269</v>
      </c>
      <c r="O11" s="17">
        <v>105.2975736307088</v>
      </c>
      <c r="P11" s="17">
        <v>98.235398875670512</v>
      </c>
      <c r="Q11" s="17">
        <v>98.828398092849952</v>
      </c>
      <c r="R11" s="18">
        <v>97.659590689101975</v>
      </c>
      <c r="T11" s="42">
        <f t="shared" si="0"/>
        <v>43840</v>
      </c>
      <c r="U11" s="27">
        <f t="shared" si="19"/>
        <v>1.9106095354459729E-3</v>
      </c>
      <c r="V11" s="27">
        <f t="shared" si="1"/>
        <v>1.963650444440912E-3</v>
      </c>
      <c r="W11" s="27">
        <f t="shared" si="2"/>
        <v>1.9686232788864721E-3</v>
      </c>
      <c r="X11" s="27">
        <f t="shared" si="3"/>
        <v>2.0157961466258367E-3</v>
      </c>
      <c r="Y11" s="27">
        <f t="shared" si="4"/>
        <v>1.9364544232503E-3</v>
      </c>
      <c r="Z11" s="27">
        <f t="shared" si="5"/>
        <v>1.9739392179181081E-3</v>
      </c>
      <c r="AA11" s="27">
        <f t="shared" si="6"/>
        <v>2.0768972435498689E-3</v>
      </c>
      <c r="AB11" s="27">
        <f t="shared" si="7"/>
        <v>1.9918487879257984E-3</v>
      </c>
      <c r="AC11" s="27">
        <f t="shared" si="8"/>
        <v>1.9198157847175601E-3</v>
      </c>
      <c r="AD11" s="27">
        <f t="shared" si="9"/>
        <v>1.9146573356341179E-3</v>
      </c>
      <c r="AE11" s="27">
        <f t="shared" si="10"/>
        <v>1.9130013700741078E-3</v>
      </c>
      <c r="AF11" s="27">
        <f t="shared" si="11"/>
        <v>1.8898593485039417E-3</v>
      </c>
      <c r="AG11" s="27">
        <f t="shared" si="12"/>
        <v>1.8632654826964412E-3</v>
      </c>
      <c r="AH11" s="27">
        <f t="shared" si="13"/>
        <v>1.8648360907360662E-3</v>
      </c>
      <c r="AI11" s="27">
        <f t="shared" si="14"/>
        <v>1.8962667626956087E-3</v>
      </c>
      <c r="AJ11" s="27">
        <f t="shared" si="15"/>
        <v>1.8642603750382847E-3</v>
      </c>
      <c r="AK11" s="28">
        <f t="shared" si="16"/>
        <v>1.829929214732795E-3</v>
      </c>
      <c r="AM11" s="45">
        <f t="shared" si="20"/>
        <v>43840</v>
      </c>
      <c r="AN11" s="36">
        <f t="shared" si="26"/>
        <v>1.5296339940780459E-3</v>
      </c>
      <c r="AO11" s="36">
        <f t="shared" si="21"/>
        <v>1.5198654439972658E-3</v>
      </c>
      <c r="AP11" s="36">
        <f t="shared" si="17"/>
        <v>1.4975317282489395E-3</v>
      </c>
      <c r="AQ11" s="36">
        <f t="shared" si="17"/>
        <v>1.4933017854204199E-3</v>
      </c>
      <c r="AR11" s="36">
        <f t="shared" si="22"/>
        <v>1.5514872839081405E-3</v>
      </c>
      <c r="AS11" s="36">
        <f t="shared" si="17"/>
        <v>1.5558588915630528E-3</v>
      </c>
      <c r="AT11" s="36">
        <f t="shared" si="17"/>
        <v>1.4646279361513676E-3</v>
      </c>
      <c r="AU11" s="36">
        <f t="shared" si="17"/>
        <v>1.5578249370367669E-3</v>
      </c>
      <c r="AV11" s="36">
        <f t="shared" si="17"/>
        <v>1.5473715224823535E-3</v>
      </c>
      <c r="AW11" s="36">
        <f t="shared" si="17"/>
        <v>1.5480004558601843E-3</v>
      </c>
      <c r="AX11" s="36">
        <f t="shared" si="17"/>
        <v>1.5374792011285604E-3</v>
      </c>
      <c r="AY11" s="36">
        <f t="shared" si="17"/>
        <v>1.5402353690307123E-3</v>
      </c>
      <c r="AZ11" s="36">
        <f t="shared" si="17"/>
        <v>1.4492478924412922E-3</v>
      </c>
      <c r="BA11" s="36">
        <f t="shared" si="17"/>
        <v>1.4098160845964661E-3</v>
      </c>
      <c r="BB11" s="36">
        <f t="shared" si="17"/>
        <v>1.3256800938005002E-3</v>
      </c>
      <c r="BC11" s="36">
        <f t="shared" si="17"/>
        <v>1.3079650791268606E-3</v>
      </c>
      <c r="BD11" s="37">
        <f t="shared" si="17"/>
        <v>1.2401430288244151E-3</v>
      </c>
      <c r="BF11" s="46">
        <f t="shared" si="18"/>
        <v>1.4750629839820791E-3</v>
      </c>
      <c r="BG11">
        <f t="shared" si="23"/>
        <v>8</v>
      </c>
      <c r="BH11">
        <f t="shared" si="24"/>
        <v>17</v>
      </c>
      <c r="BI11" s="46">
        <f t="shared" si="25"/>
        <v>9.8167389136686928E-5</v>
      </c>
    </row>
    <row r="12" spans="1:61" x14ac:dyDescent="0.35">
      <c r="A12" s="8">
        <v>43843</v>
      </c>
      <c r="B12" s="16">
        <v>104.21227408493959</v>
      </c>
      <c r="C12" s="17">
        <v>99.195530436555515</v>
      </c>
      <c r="D12" s="17">
        <v>98.990870781489491</v>
      </c>
      <c r="E12" s="17">
        <v>96.185885240448329</v>
      </c>
      <c r="F12" s="17">
        <v>104.5796579186562</v>
      </c>
      <c r="G12" s="17">
        <v>103.17513873953961</v>
      </c>
      <c r="H12" s="17">
        <v>92.49545142646086</v>
      </c>
      <c r="I12" s="17">
        <v>102.65621550877751</v>
      </c>
      <c r="J12" s="17">
        <v>108.3493477536047</v>
      </c>
      <c r="K12" s="17">
        <v>108.80963307885131</v>
      </c>
      <c r="L12" s="17">
        <v>108.26897069935509</v>
      </c>
      <c r="M12" s="17">
        <v>109.6908822664458</v>
      </c>
      <c r="N12" s="17">
        <v>107.85653496811921</v>
      </c>
      <c r="O12" s="17">
        <v>105.14612026619371</v>
      </c>
      <c r="P12" s="17">
        <v>98.082690399220752</v>
      </c>
      <c r="Q12" s="17">
        <v>98.669078389567318</v>
      </c>
      <c r="R12" s="18">
        <v>97.496445587278558</v>
      </c>
      <c r="T12" s="42">
        <f t="shared" si="0"/>
        <v>43843</v>
      </c>
      <c r="U12" s="27">
        <f t="shared" si="19"/>
        <v>-1.0835131428149625E-3</v>
      </c>
      <c r="V12" s="27">
        <f t="shared" si="1"/>
        <v>-1.1169204922646392E-3</v>
      </c>
      <c r="W12" s="27">
        <f t="shared" si="2"/>
        <v>-1.1141072810620933E-3</v>
      </c>
      <c r="X12" s="27">
        <f t="shared" si="3"/>
        <v>-1.1380802131712997E-3</v>
      </c>
      <c r="Y12" s="27">
        <f t="shared" si="4"/>
        <v>-1.1030186683351761E-3</v>
      </c>
      <c r="Z12" s="27">
        <f t="shared" si="5"/>
        <v>-1.1386415637766323E-3</v>
      </c>
      <c r="AA12" s="27">
        <f t="shared" si="6"/>
        <v>-1.1707386494484995E-3</v>
      </c>
      <c r="AB12" s="27">
        <f t="shared" si="7"/>
        <v>-1.1759553528630784E-3</v>
      </c>
      <c r="AC12" s="27">
        <f t="shared" si="8"/>
        <v>-1.1685935331623432E-3</v>
      </c>
      <c r="AD12" s="27">
        <f t="shared" si="9"/>
        <v>-1.2116908874535426E-3</v>
      </c>
      <c r="AE12" s="27">
        <f t="shared" si="10"/>
        <v>-1.2647228680260358E-3</v>
      </c>
      <c r="AF12" s="27">
        <f t="shared" si="11"/>
        <v>-1.3108859002515239E-3</v>
      </c>
      <c r="AG12" s="27">
        <f t="shared" si="12"/>
        <v>-1.3606160418876412E-3</v>
      </c>
      <c r="AH12" s="27">
        <f t="shared" si="13"/>
        <v>-1.4383366994406011E-3</v>
      </c>
      <c r="AI12" s="27">
        <f t="shared" si="14"/>
        <v>-1.554515767203557E-3</v>
      </c>
      <c r="AJ12" s="27">
        <f t="shared" si="15"/>
        <v>-1.6120842425569881E-3</v>
      </c>
      <c r="AK12" s="28">
        <f t="shared" si="16"/>
        <v>-1.6705486954454729E-3</v>
      </c>
      <c r="AM12" s="45">
        <f t="shared" si="20"/>
        <v>43843</v>
      </c>
      <c r="AN12" s="36">
        <f t="shared" si="26"/>
        <v>-8.674606221376589E-4</v>
      </c>
      <c r="AO12" s="36">
        <f t="shared" si="21"/>
        <v>-8.6449646101283075E-4</v>
      </c>
      <c r="AP12" s="36">
        <f t="shared" si="17"/>
        <v>-8.4750140870393448E-4</v>
      </c>
      <c r="AQ12" s="36">
        <f t="shared" si="17"/>
        <v>-8.4308982191729886E-4</v>
      </c>
      <c r="AR12" s="36">
        <f t="shared" si="22"/>
        <v>-8.8373855707014318E-4</v>
      </c>
      <c r="AS12" s="36">
        <f t="shared" si="17"/>
        <v>-8.9747728056874157E-4</v>
      </c>
      <c r="AT12" s="36">
        <f t="shared" si="17"/>
        <v>-8.2560489559108184E-4</v>
      </c>
      <c r="AU12" s="36">
        <f t="shared" si="17"/>
        <v>-9.1971468147421362E-4</v>
      </c>
      <c r="AV12" s="36">
        <f t="shared" si="17"/>
        <v>-9.4188638772884866E-4</v>
      </c>
      <c r="AW12" s="36">
        <f t="shared" si="17"/>
        <v>-9.7965208250618907E-4</v>
      </c>
      <c r="AX12" s="36">
        <f t="shared" si="17"/>
        <v>-1.0164577690325251E-3</v>
      </c>
      <c r="AY12" s="36">
        <f t="shared" si="17"/>
        <v>-1.068372008704992E-3</v>
      </c>
      <c r="AZ12" s="36">
        <f t="shared" si="17"/>
        <v>-1.0582871573802074E-3</v>
      </c>
      <c r="BA12" s="36">
        <f t="shared" si="17"/>
        <v>-1.0873825447770943E-3</v>
      </c>
      <c r="BB12" s="36">
        <f t="shared" si="17"/>
        <v>-1.0867619728520067E-3</v>
      </c>
      <c r="BC12" s="36">
        <f t="shared" si="17"/>
        <v>-1.1310383045779829E-3</v>
      </c>
      <c r="BD12" s="37">
        <f t="shared" si="17"/>
        <v>-1.1321308509033969E-3</v>
      </c>
      <c r="BF12" s="46">
        <f t="shared" si="18"/>
        <v>-9.6770898864347911E-4</v>
      </c>
      <c r="BG12">
        <f t="shared" si="23"/>
        <v>7</v>
      </c>
      <c r="BH12">
        <f t="shared" si="24"/>
        <v>17</v>
      </c>
      <c r="BI12" s="46">
        <f t="shared" si="25"/>
        <v>1.0865445118452307E-4</v>
      </c>
    </row>
    <row r="13" spans="1:61" x14ac:dyDescent="0.35">
      <c r="A13" s="8">
        <v>43844</v>
      </c>
      <c r="B13" s="16">
        <v>104.35160221487691</v>
      </c>
      <c r="C13" s="17">
        <v>99.329389160993429</v>
      </c>
      <c r="D13" s="17">
        <v>99.125925183308851</v>
      </c>
      <c r="E13" s="17">
        <v>96.321308053075342</v>
      </c>
      <c r="F13" s="17">
        <v>104.72670805118361</v>
      </c>
      <c r="G13" s="17">
        <v>103.3300954066621</v>
      </c>
      <c r="H13" s="17">
        <v>92.630867747673648</v>
      </c>
      <c r="I13" s="17">
        <v>102.82072701254521</v>
      </c>
      <c r="J13" s="17">
        <v>108.52745507357611</v>
      </c>
      <c r="K13" s="17">
        <v>108.9999909913882</v>
      </c>
      <c r="L13" s="17">
        <v>108.4719468971972</v>
      </c>
      <c r="M13" s="17">
        <v>109.9090032137931</v>
      </c>
      <c r="N13" s="17">
        <v>108.0850203184559</v>
      </c>
      <c r="O13" s="17">
        <v>105.3863732471338</v>
      </c>
      <c r="P13" s="17">
        <v>98.330695151259903</v>
      </c>
      <c r="Q13" s="17">
        <v>98.932354212088711</v>
      </c>
      <c r="R13" s="18">
        <v>97.771337796827581</v>
      </c>
      <c r="T13" s="42">
        <f t="shared" si="0"/>
        <v>43844</v>
      </c>
      <c r="U13" s="27">
        <f t="shared" si="19"/>
        <v>1.3369646825263093E-3</v>
      </c>
      <c r="V13" s="27">
        <f t="shared" si="1"/>
        <v>1.349443103422221E-3</v>
      </c>
      <c r="W13" s="27">
        <f t="shared" si="2"/>
        <v>1.3643116860491133E-3</v>
      </c>
      <c r="X13" s="27">
        <f t="shared" si="3"/>
        <v>1.4079281205188199E-3</v>
      </c>
      <c r="Y13" s="27">
        <f t="shared" si="4"/>
        <v>1.4061064594588224E-3</v>
      </c>
      <c r="Z13" s="27">
        <f t="shared" si="5"/>
        <v>1.5018799006771832E-3</v>
      </c>
      <c r="AA13" s="27">
        <f t="shared" si="6"/>
        <v>1.464032221308198E-3</v>
      </c>
      <c r="AB13" s="27">
        <f t="shared" si="7"/>
        <v>1.602547911515817E-3</v>
      </c>
      <c r="AC13" s="27">
        <f t="shared" si="8"/>
        <v>1.6438245699128551E-3</v>
      </c>
      <c r="AD13" s="27">
        <f t="shared" si="9"/>
        <v>1.7494582708403872E-3</v>
      </c>
      <c r="AE13" s="27">
        <f t="shared" si="10"/>
        <v>1.8747402559662341E-3</v>
      </c>
      <c r="AF13" s="27">
        <f t="shared" si="11"/>
        <v>1.9885057248192339E-3</v>
      </c>
      <c r="AG13" s="27">
        <f t="shared" si="12"/>
        <v>2.1184191611962611E-3</v>
      </c>
      <c r="AH13" s="27">
        <f t="shared" si="13"/>
        <v>2.2849438508225628E-3</v>
      </c>
      <c r="AI13" s="27">
        <f t="shared" si="14"/>
        <v>2.5285272154516036E-3</v>
      </c>
      <c r="AJ13" s="27">
        <f t="shared" si="15"/>
        <v>2.6682708181575698E-3</v>
      </c>
      <c r="AK13" s="28">
        <f t="shared" si="16"/>
        <v>2.8195100641175141E-3</v>
      </c>
      <c r="AM13" s="45">
        <f t="shared" si="20"/>
        <v>43844</v>
      </c>
      <c r="AN13" s="36">
        <f t="shared" si="26"/>
        <v>1.0703739248305632E-3</v>
      </c>
      <c r="AO13" s="36">
        <f t="shared" si="21"/>
        <v>1.0444689620487991E-3</v>
      </c>
      <c r="AP13" s="36">
        <f t="shared" si="17"/>
        <v>1.0378318995775606E-3</v>
      </c>
      <c r="AQ13" s="36">
        <f t="shared" si="17"/>
        <v>1.0429931516803418E-3</v>
      </c>
      <c r="AR13" s="36">
        <f t="shared" si="22"/>
        <v>1.1265724953184086E-3</v>
      </c>
      <c r="AS13" s="36">
        <f t="shared" si="17"/>
        <v>1.1837817377137558E-3</v>
      </c>
      <c r="AT13" s="36">
        <f t="shared" si="17"/>
        <v>1.0324355224665413E-3</v>
      </c>
      <c r="AU13" s="36">
        <f t="shared" si="17"/>
        <v>1.2533527215965205E-3</v>
      </c>
      <c r="AV13" s="36">
        <f t="shared" si="17"/>
        <v>1.3249226033497613E-3</v>
      </c>
      <c r="AW13" s="36">
        <f t="shared" si="17"/>
        <v>1.4144370119744531E-3</v>
      </c>
      <c r="AX13" s="36">
        <f t="shared" si="17"/>
        <v>1.5067287437200622E-3</v>
      </c>
      <c r="AY13" s="36">
        <f t="shared" si="17"/>
        <v>1.6206321657276756E-3</v>
      </c>
      <c r="AZ13" s="36">
        <f t="shared" si="17"/>
        <v>1.6477064235784519E-3</v>
      </c>
      <c r="BA13" s="36">
        <f t="shared" si="17"/>
        <v>1.7274175512218574E-3</v>
      </c>
      <c r="BB13" s="36">
        <f t="shared" si="17"/>
        <v>1.7676933763222163E-3</v>
      </c>
      <c r="BC13" s="36">
        <f t="shared" si="17"/>
        <v>1.8720588060193511E-3</v>
      </c>
      <c r="BD13" s="37">
        <f t="shared" si="17"/>
        <v>1.9107819704524392E-3</v>
      </c>
      <c r="BF13" s="46">
        <f t="shared" si="18"/>
        <v>1.3873052392705152E-3</v>
      </c>
      <c r="BG13">
        <f t="shared" si="23"/>
        <v>17</v>
      </c>
      <c r="BH13">
        <f t="shared" si="24"/>
        <v>7</v>
      </c>
      <c r="BI13" s="46">
        <f t="shared" si="25"/>
        <v>3.1844045082075179E-4</v>
      </c>
    </row>
    <row r="14" spans="1:61" x14ac:dyDescent="0.35">
      <c r="A14" s="8">
        <v>43845</v>
      </c>
      <c r="B14" s="16">
        <v>104.55785630255519</v>
      </c>
      <c r="C14" s="17">
        <v>99.528633007240131</v>
      </c>
      <c r="D14" s="17">
        <v>99.325781693780499</v>
      </c>
      <c r="E14" s="17">
        <v>96.520475661544083</v>
      </c>
      <c r="F14" s="17">
        <v>104.94060990230361</v>
      </c>
      <c r="G14" s="17">
        <v>103.5498531080444</v>
      </c>
      <c r="H14" s="17">
        <v>92.828450696487167</v>
      </c>
      <c r="I14" s="17">
        <v>103.0472267286675</v>
      </c>
      <c r="J14" s="17">
        <v>108.76527792759011</v>
      </c>
      <c r="K14" s="17">
        <v>109.2457639718845</v>
      </c>
      <c r="L14" s="17">
        <v>108.724568905216</v>
      </c>
      <c r="M14" s="17">
        <v>110.171137837603</v>
      </c>
      <c r="N14" s="17">
        <v>108.3484171245309</v>
      </c>
      <c r="O14" s="17">
        <v>105.6531184550762</v>
      </c>
      <c r="P14" s="17">
        <v>98.594262022730447</v>
      </c>
      <c r="Q14" s="17">
        <v>99.20337295675435</v>
      </c>
      <c r="R14" s="18">
        <v>98.044728887232822</v>
      </c>
      <c r="T14" s="42">
        <f t="shared" si="0"/>
        <v>43845</v>
      </c>
      <c r="U14" s="27">
        <f t="shared" si="19"/>
        <v>1.9765301471230678E-3</v>
      </c>
      <c r="V14" s="27">
        <f t="shared" si="1"/>
        <v>2.0058901794288708E-3</v>
      </c>
      <c r="W14" s="27">
        <f t="shared" si="2"/>
        <v>2.0161880971305557E-3</v>
      </c>
      <c r="X14" s="27">
        <f t="shared" si="3"/>
        <v>2.0677419409524944E-3</v>
      </c>
      <c r="Y14" s="27">
        <f t="shared" si="4"/>
        <v>2.0424766050648469E-3</v>
      </c>
      <c r="Z14" s="27">
        <f t="shared" si="5"/>
        <v>2.1267540740907975E-3</v>
      </c>
      <c r="AA14" s="27">
        <f t="shared" si="6"/>
        <v>2.1330141195667895E-3</v>
      </c>
      <c r="AB14" s="27">
        <f t="shared" si="7"/>
        <v>2.2028604805979235E-3</v>
      </c>
      <c r="AC14" s="27">
        <f t="shared" si="8"/>
        <v>2.191361198442987E-3</v>
      </c>
      <c r="AD14" s="27">
        <f t="shared" si="9"/>
        <v>2.2547981725586919E-3</v>
      </c>
      <c r="AE14" s="27">
        <f t="shared" si="10"/>
        <v>2.3289155882693091E-3</v>
      </c>
      <c r="AF14" s="27">
        <f t="shared" si="11"/>
        <v>2.3850150228366118E-3</v>
      </c>
      <c r="AG14" s="27">
        <f t="shared" si="12"/>
        <v>2.4369408942972459E-3</v>
      </c>
      <c r="AH14" s="27">
        <f t="shared" si="13"/>
        <v>2.5311166873240865E-3</v>
      </c>
      <c r="AI14" s="27">
        <f t="shared" si="14"/>
        <v>2.6804129785222841E-3</v>
      </c>
      <c r="AJ14" s="27">
        <f t="shared" si="15"/>
        <v>2.7394349080649416E-3</v>
      </c>
      <c r="AK14" s="28">
        <f t="shared" si="16"/>
        <v>2.7962294120733588E-3</v>
      </c>
      <c r="AM14" s="45">
        <f t="shared" si="20"/>
        <v>43845</v>
      </c>
      <c r="AN14" s="36">
        <f t="shared" si="26"/>
        <v>1.582410035786728E-3</v>
      </c>
      <c r="AO14" s="36">
        <f t="shared" si="21"/>
        <v>1.552558998877946E-3</v>
      </c>
      <c r="AP14" s="36">
        <f t="shared" si="17"/>
        <v>1.5337142854872138E-3</v>
      </c>
      <c r="AQ14" s="36">
        <f t="shared" si="17"/>
        <v>1.5317832298576079E-3</v>
      </c>
      <c r="AR14" s="36">
        <f t="shared" si="22"/>
        <v>1.6364322559779554E-3</v>
      </c>
      <c r="AS14" s="36">
        <f t="shared" si="17"/>
        <v>1.6763075611983666E-3</v>
      </c>
      <c r="AT14" s="36">
        <f t="shared" si="17"/>
        <v>1.5042015571185001E-3</v>
      </c>
      <c r="AU14" s="36">
        <f t="shared" si="17"/>
        <v>1.722857181875636E-3</v>
      </c>
      <c r="AV14" s="36">
        <f t="shared" si="17"/>
        <v>1.7662371259450477E-3</v>
      </c>
      <c r="AW14" s="36">
        <f t="shared" si="17"/>
        <v>1.8230043225137024E-3</v>
      </c>
      <c r="AX14" s="36">
        <f t="shared" si="17"/>
        <v>1.8717494582920437E-3</v>
      </c>
      <c r="AY14" s="36">
        <f t="shared" si="17"/>
        <v>1.9437872436118386E-3</v>
      </c>
      <c r="AZ14" s="36">
        <f t="shared" si="17"/>
        <v>1.895452627584398E-3</v>
      </c>
      <c r="BA14" s="36">
        <f t="shared" si="17"/>
        <v>1.9135242156170093E-3</v>
      </c>
      <c r="BB14" s="36">
        <f t="shared" si="17"/>
        <v>1.873876713284929E-3</v>
      </c>
      <c r="BC14" s="36">
        <f t="shared" si="17"/>
        <v>1.9219875314983631E-3</v>
      </c>
      <c r="BD14" s="37">
        <f t="shared" si="17"/>
        <v>1.8950046725621152E-3</v>
      </c>
      <c r="BF14" s="46">
        <f t="shared" si="18"/>
        <v>1.7438170010052585E-3</v>
      </c>
      <c r="BG14">
        <f t="shared" si="23"/>
        <v>12</v>
      </c>
      <c r="BH14">
        <f t="shared" si="24"/>
        <v>7</v>
      </c>
      <c r="BI14" s="46">
        <f t="shared" si="25"/>
        <v>1.6049088213561675E-4</v>
      </c>
    </row>
    <row r="15" spans="1:61" x14ac:dyDescent="0.35">
      <c r="A15" s="8">
        <v>43846</v>
      </c>
      <c r="B15" s="16">
        <v>104.43306230842521</v>
      </c>
      <c r="C15" s="17">
        <v>99.404721891077941</v>
      </c>
      <c r="D15" s="17">
        <v>99.204475127753682</v>
      </c>
      <c r="E15" s="17">
        <v>96.402011757009959</v>
      </c>
      <c r="F15" s="17">
        <v>104.8168812880572</v>
      </c>
      <c r="G15" s="17">
        <v>103.4268883593296</v>
      </c>
      <c r="H15" s="17">
        <v>92.713477680242221</v>
      </c>
      <c r="I15" s="17">
        <v>102.9226994215737</v>
      </c>
      <c r="J15" s="17">
        <v>108.63465887995569</v>
      </c>
      <c r="K15" s="17">
        <v>109.1098727578608</v>
      </c>
      <c r="L15" s="17">
        <v>108.5827273912505</v>
      </c>
      <c r="M15" s="17">
        <v>110.0203977048278</v>
      </c>
      <c r="N15" s="17">
        <v>108.1937606959585</v>
      </c>
      <c r="O15" s="17">
        <v>105.4923721900696</v>
      </c>
      <c r="P15" s="17">
        <v>98.431107823397426</v>
      </c>
      <c r="Q15" s="17">
        <v>99.030612011029987</v>
      </c>
      <c r="R15" s="18">
        <v>97.866084492924912</v>
      </c>
      <c r="T15" s="42">
        <f t="shared" si="0"/>
        <v>43846</v>
      </c>
      <c r="U15" s="27">
        <f t="shared" si="19"/>
        <v>-1.1935400986883282E-3</v>
      </c>
      <c r="V15" s="27">
        <f t="shared" si="1"/>
        <v>-1.2449795844495792E-3</v>
      </c>
      <c r="W15" s="27">
        <f t="shared" si="2"/>
        <v>-1.2212998876848236E-3</v>
      </c>
      <c r="X15" s="27">
        <f t="shared" si="3"/>
        <v>-1.2273448066038029E-3</v>
      </c>
      <c r="Y15" s="27">
        <f t="shared" si="4"/>
        <v>-1.1790346402750229E-3</v>
      </c>
      <c r="Z15" s="27">
        <f t="shared" si="5"/>
        <v>-1.1874932220956591E-3</v>
      </c>
      <c r="AA15" s="27">
        <f t="shared" si="6"/>
        <v>-1.2385536479636583E-3</v>
      </c>
      <c r="AB15" s="27">
        <f t="shared" si="7"/>
        <v>-1.2084488932603277E-3</v>
      </c>
      <c r="AC15" s="27">
        <f t="shared" si="8"/>
        <v>-1.2009259767751246E-3</v>
      </c>
      <c r="AD15" s="27">
        <f t="shared" si="9"/>
        <v>-1.2439037367039107E-3</v>
      </c>
      <c r="AE15" s="27">
        <f t="shared" si="10"/>
        <v>-1.3045948619870851E-3</v>
      </c>
      <c r="AF15" s="27">
        <f t="shared" si="11"/>
        <v>-1.3682361436385682E-3</v>
      </c>
      <c r="AG15" s="27">
        <f t="shared" si="12"/>
        <v>-1.4273990583050233E-3</v>
      </c>
      <c r="AH15" s="27">
        <f t="shared" si="13"/>
        <v>-1.5214531038659773E-3</v>
      </c>
      <c r="AI15" s="27">
        <f t="shared" si="14"/>
        <v>-1.6548042044820521E-3</v>
      </c>
      <c r="AJ15" s="27">
        <f t="shared" si="15"/>
        <v>-1.7414825784166643E-3</v>
      </c>
      <c r="AK15" s="28">
        <f t="shared" si="16"/>
        <v>-1.8220703584521658E-3</v>
      </c>
      <c r="AM15" s="45">
        <f t="shared" si="20"/>
        <v>43846</v>
      </c>
      <c r="AN15" s="36">
        <f t="shared" si="26"/>
        <v>-9.5554820300987559E-4</v>
      </c>
      <c r="AO15" s="36">
        <f t="shared" si="21"/>
        <v>-9.6361419836397434E-4</v>
      </c>
      <c r="AP15" s="36">
        <f t="shared" si="17"/>
        <v>-9.2904282456184538E-4</v>
      </c>
      <c r="AQ15" s="36">
        <f t="shared" si="17"/>
        <v>-9.0921703273209712E-4</v>
      </c>
      <c r="AR15" s="36">
        <f t="shared" si="22"/>
        <v>-9.4464255378834839E-4</v>
      </c>
      <c r="AS15" s="36">
        <f t="shared" si="17"/>
        <v>-9.3598215765579849E-4</v>
      </c>
      <c r="AT15" s="36">
        <f t="shared" si="17"/>
        <v>-8.7342803254397184E-4</v>
      </c>
      <c r="AU15" s="36">
        <f t="shared" si="17"/>
        <v>-9.4512787941890232E-4</v>
      </c>
      <c r="AV15" s="36">
        <f t="shared" si="17"/>
        <v>-9.6794633728075044E-4</v>
      </c>
      <c r="AW15" s="36">
        <f t="shared" si="17"/>
        <v>-1.0056961711251118E-3</v>
      </c>
      <c r="AX15" s="36">
        <f t="shared" si="17"/>
        <v>-1.0485028905790202E-3</v>
      </c>
      <c r="AY15" s="36">
        <f t="shared" si="17"/>
        <v>-1.1151124570654329E-3</v>
      </c>
      <c r="AZ15" s="36">
        <f t="shared" si="17"/>
        <v>-1.1102309875496471E-3</v>
      </c>
      <c r="BA15" s="36">
        <f t="shared" si="17"/>
        <v>-1.1502185465226788E-3</v>
      </c>
      <c r="BB15" s="36">
        <f t="shared" si="17"/>
        <v>-1.1568736193534027E-3</v>
      </c>
      <c r="BC15" s="36">
        <f t="shared" si="17"/>
        <v>-1.2218241770171317E-3</v>
      </c>
      <c r="BD15" s="37">
        <f t="shared" si="17"/>
        <v>-1.2348170819230326E-3</v>
      </c>
      <c r="BF15" s="46">
        <f t="shared" si="18"/>
        <v>-1.0275191264994719E-3</v>
      </c>
      <c r="BG15">
        <f t="shared" si="23"/>
        <v>7</v>
      </c>
      <c r="BH15">
        <f t="shared" si="24"/>
        <v>17</v>
      </c>
      <c r="BI15" s="46">
        <f t="shared" si="25"/>
        <v>1.1462724775518376E-4</v>
      </c>
    </row>
    <row r="16" spans="1:61" x14ac:dyDescent="0.35">
      <c r="A16" s="8">
        <v>43847</v>
      </c>
      <c r="B16" s="16">
        <v>104.37249323853599</v>
      </c>
      <c r="C16" s="17">
        <v>99.348354502500257</v>
      </c>
      <c r="D16" s="17">
        <v>99.145138941883232</v>
      </c>
      <c r="E16" s="17">
        <v>96.33985282811858</v>
      </c>
      <c r="F16" s="17">
        <v>104.746567758946</v>
      </c>
      <c r="G16" s="17">
        <v>103.34479745868531</v>
      </c>
      <c r="H16" s="17">
        <v>92.648124425943635</v>
      </c>
      <c r="I16" s="17">
        <v>102.8271443677134</v>
      </c>
      <c r="J16" s="17">
        <v>108.5237511560989</v>
      </c>
      <c r="K16" s="17">
        <v>108.9824574250225</v>
      </c>
      <c r="L16" s="17">
        <v>108.4372894610363</v>
      </c>
      <c r="M16" s="17">
        <v>109.85533634107151</v>
      </c>
      <c r="N16" s="17">
        <v>108.00964885723231</v>
      </c>
      <c r="O16" s="17">
        <v>105.2888264355732</v>
      </c>
      <c r="P16" s="17">
        <v>98.209045207001424</v>
      </c>
      <c r="Q16" s="17">
        <v>98.787272830801754</v>
      </c>
      <c r="R16" s="18">
        <v>97.603156349111146</v>
      </c>
      <c r="T16" s="42">
        <f t="shared" si="0"/>
        <v>43847</v>
      </c>
      <c r="U16" s="27">
        <f t="shared" si="19"/>
        <v>-5.7997983158175614E-4</v>
      </c>
      <c r="V16" s="27">
        <f t="shared" si="1"/>
        <v>-5.6704940676211013E-4</v>
      </c>
      <c r="W16" s="27">
        <f t="shared" si="2"/>
        <v>-5.981200524879382E-4</v>
      </c>
      <c r="X16" s="27">
        <f t="shared" si="3"/>
        <v>-6.4478871092499279E-4</v>
      </c>
      <c r="Y16" s="27">
        <f t="shared" si="4"/>
        <v>-6.7082256452533073E-4</v>
      </c>
      <c r="Z16" s="27">
        <f t="shared" si="5"/>
        <v>-7.9370946904144812E-4</v>
      </c>
      <c r="AA16" s="27">
        <f t="shared" si="6"/>
        <v>-7.0489486462776973E-4</v>
      </c>
      <c r="AB16" s="27">
        <f t="shared" si="7"/>
        <v>-9.2841573722135529E-4</v>
      </c>
      <c r="AC16" s="27">
        <f t="shared" si="8"/>
        <v>-1.0209239390106539E-3</v>
      </c>
      <c r="AD16" s="27">
        <f t="shared" si="9"/>
        <v>-1.1677708865178715E-3</v>
      </c>
      <c r="AE16" s="27">
        <f t="shared" si="10"/>
        <v>-1.3394204926364672E-3</v>
      </c>
      <c r="AF16" s="27">
        <f t="shared" si="11"/>
        <v>-1.5002796499530291E-3</v>
      </c>
      <c r="AG16" s="27">
        <f t="shared" si="12"/>
        <v>-1.7016862852524683E-3</v>
      </c>
      <c r="AH16" s="27">
        <f t="shared" si="13"/>
        <v>-1.9294831490722641E-3</v>
      </c>
      <c r="AI16" s="27">
        <f t="shared" si="14"/>
        <v>-2.2560206961647067E-3</v>
      </c>
      <c r="AJ16" s="27">
        <f t="shared" si="15"/>
        <v>-2.4572117175356567E-3</v>
      </c>
      <c r="AK16" s="28">
        <f t="shared" si="16"/>
        <v>-2.6866114566254096E-3</v>
      </c>
      <c r="AM16" s="45">
        <f t="shared" si="20"/>
        <v>43847</v>
      </c>
      <c r="AN16" s="36">
        <f t="shared" si="26"/>
        <v>-4.6433185316435395E-4</v>
      </c>
      <c r="AO16" s="36">
        <f t="shared" si="21"/>
        <v>-4.3889624083387328E-4</v>
      </c>
      <c r="AP16" s="36">
        <f t="shared" si="17"/>
        <v>-4.5498992392757463E-4</v>
      </c>
      <c r="AQ16" s="36">
        <f t="shared" si="17"/>
        <v>-4.7765947705323466E-4</v>
      </c>
      <c r="AR16" s="36">
        <f t="shared" si="22"/>
        <v>-5.3746303869769496E-4</v>
      </c>
      <c r="AS16" s="36">
        <f t="shared" si="17"/>
        <v>-6.2560180349846941E-4</v>
      </c>
      <c r="AT16" s="36">
        <f t="shared" si="17"/>
        <v>-4.9709185853550328E-4</v>
      </c>
      <c r="AU16" s="36">
        <f t="shared" si="17"/>
        <v>-7.2611394808082198E-4</v>
      </c>
      <c r="AV16" s="36">
        <f t="shared" si="17"/>
        <v>-8.2286469484258709E-4</v>
      </c>
      <c r="AW16" s="36">
        <f t="shared" si="17"/>
        <v>-9.4414276174969915E-4</v>
      </c>
      <c r="AX16" s="36">
        <f t="shared" si="17"/>
        <v>-1.0764922499319287E-3</v>
      </c>
      <c r="AY16" s="36">
        <f t="shared" si="17"/>
        <v>-1.2227279147117185E-3</v>
      </c>
      <c r="AZ16" s="36">
        <f t="shared" si="17"/>
        <v>-1.3235715926693699E-3</v>
      </c>
      <c r="BA16" s="36">
        <f t="shared" si="17"/>
        <v>-1.4586892606986317E-3</v>
      </c>
      <c r="BB16" s="36">
        <f t="shared" si="17"/>
        <v>-1.5771840686887467E-3</v>
      </c>
      <c r="BC16" s="36">
        <f t="shared" si="17"/>
        <v>-1.7239797410230167E-3</v>
      </c>
      <c r="BD16" s="37">
        <f t="shared" si="17"/>
        <v>-1.8207165841550399E-3</v>
      </c>
      <c r="BF16" s="46">
        <f t="shared" si="18"/>
        <v>-9.5250100072130943E-4</v>
      </c>
      <c r="BG16">
        <f t="shared" si="23"/>
        <v>2</v>
      </c>
      <c r="BH16">
        <f t="shared" si="24"/>
        <v>17</v>
      </c>
      <c r="BI16" s="46">
        <f t="shared" si="25"/>
        <v>4.8420407349886646E-4</v>
      </c>
    </row>
    <row r="17" spans="1:61" x14ac:dyDescent="0.35">
      <c r="A17" s="8">
        <v>43851</v>
      </c>
      <c r="B17" s="16">
        <v>104.72260771591669</v>
      </c>
      <c r="C17" s="17">
        <v>99.691598638490788</v>
      </c>
      <c r="D17" s="17">
        <v>99.485279999152894</v>
      </c>
      <c r="E17" s="17">
        <v>96.675268080077188</v>
      </c>
      <c r="F17" s="17">
        <v>105.10166140696531</v>
      </c>
      <c r="G17" s="17">
        <v>103.7054506869985</v>
      </c>
      <c r="H17" s="17">
        <v>92.977353771827069</v>
      </c>
      <c r="I17" s="17">
        <v>103.1989103335678</v>
      </c>
      <c r="J17" s="17">
        <v>108.91891932429991</v>
      </c>
      <c r="K17" s="17">
        <v>109.3978582502525</v>
      </c>
      <c r="L17" s="17">
        <v>108.8742665459261</v>
      </c>
      <c r="M17" s="17">
        <v>110.32126496827379</v>
      </c>
      <c r="N17" s="17">
        <v>108.4922614510098</v>
      </c>
      <c r="O17" s="17">
        <v>105.79254813609541</v>
      </c>
      <c r="P17" s="17">
        <v>98.723596997036253</v>
      </c>
      <c r="Q17" s="17">
        <v>99.332082441890634</v>
      </c>
      <c r="R17" s="18">
        <v>98.168732597140774</v>
      </c>
      <c r="T17" s="42">
        <f t="shared" si="0"/>
        <v>43851</v>
      </c>
      <c r="U17" s="27">
        <f t="shared" si="19"/>
        <v>3.3544707663593076E-3</v>
      </c>
      <c r="V17" s="27">
        <f t="shared" si="1"/>
        <v>3.4549554213492151E-3</v>
      </c>
      <c r="W17" s="27">
        <f t="shared" si="2"/>
        <v>3.4307386211747115E-3</v>
      </c>
      <c r="X17" s="27">
        <f t="shared" si="3"/>
        <v>3.4815836033819103E-3</v>
      </c>
      <c r="Y17" s="27">
        <f t="shared" si="4"/>
        <v>3.39002657191112E-3</v>
      </c>
      <c r="Z17" s="27">
        <f t="shared" si="5"/>
        <v>3.4898053620684433E-3</v>
      </c>
      <c r="AA17" s="27">
        <f t="shared" si="6"/>
        <v>3.5535457185276176E-3</v>
      </c>
      <c r="AB17" s="27">
        <f t="shared" si="7"/>
        <v>3.6154457866197642E-3</v>
      </c>
      <c r="AC17" s="27">
        <f t="shared" si="8"/>
        <v>3.6413058338962134E-3</v>
      </c>
      <c r="AD17" s="27">
        <f t="shared" si="9"/>
        <v>3.8116301930133378E-3</v>
      </c>
      <c r="AE17" s="27">
        <f t="shared" si="10"/>
        <v>4.0297676847300679E-3</v>
      </c>
      <c r="AF17" s="27">
        <f t="shared" si="11"/>
        <v>4.2412926191923717E-3</v>
      </c>
      <c r="AG17" s="27">
        <f t="shared" si="12"/>
        <v>4.468235929693698E-3</v>
      </c>
      <c r="AH17" s="27">
        <f t="shared" si="13"/>
        <v>4.7841895249012278E-3</v>
      </c>
      <c r="AI17" s="27">
        <f t="shared" si="14"/>
        <v>5.2393523320615198E-3</v>
      </c>
      <c r="AJ17" s="27">
        <f t="shared" si="15"/>
        <v>5.514977744369931E-3</v>
      </c>
      <c r="AK17" s="28">
        <f t="shared" si="16"/>
        <v>5.7946512099122938E-3</v>
      </c>
      <c r="AM17" s="45">
        <f t="shared" si="20"/>
        <v>43851</v>
      </c>
      <c r="AN17" s="36">
        <f t="shared" si="26"/>
        <v>2.6855892955472615E-3</v>
      </c>
      <c r="AO17" s="36">
        <f t="shared" si="21"/>
        <v>2.6741354961242925E-3</v>
      </c>
      <c r="AP17" s="36">
        <f t="shared" si="17"/>
        <v>2.6097628691276031E-3</v>
      </c>
      <c r="AQ17" s="36">
        <f t="shared" si="17"/>
        <v>2.5791571333853192E-3</v>
      </c>
      <c r="AR17" s="36">
        <f t="shared" si="22"/>
        <v>2.7160892894151894E-3</v>
      </c>
      <c r="AS17" s="36">
        <f t="shared" si="17"/>
        <v>2.7506645863823471E-3</v>
      </c>
      <c r="AT17" s="36">
        <f t="shared" si="17"/>
        <v>2.5059604407056762E-3</v>
      </c>
      <c r="AU17" s="36">
        <f t="shared" si="17"/>
        <v>2.8276401497153176E-3</v>
      </c>
      <c r="AV17" s="36">
        <f t="shared" si="17"/>
        <v>2.934892502120348E-3</v>
      </c>
      <c r="AW17" s="36">
        <f t="shared" si="17"/>
        <v>3.0817030110512835E-3</v>
      </c>
      <c r="AX17" s="36">
        <f t="shared" si="17"/>
        <v>3.2387242882175554E-3</v>
      </c>
      <c r="AY17" s="36">
        <f t="shared" si="17"/>
        <v>3.4566534846417825E-3</v>
      </c>
      <c r="AZ17" s="36">
        <f t="shared" si="17"/>
        <v>3.4753939061157586E-3</v>
      </c>
      <c r="BA17" s="36">
        <f t="shared" si="17"/>
        <v>3.6168472808253281E-3</v>
      </c>
      <c r="BB17" s="36">
        <f t="shared" si="17"/>
        <v>3.6628312153442087E-3</v>
      </c>
      <c r="BC17" s="36">
        <f t="shared" si="17"/>
        <v>3.8693083854499438E-3</v>
      </c>
      <c r="BD17" s="37">
        <f t="shared" si="17"/>
        <v>3.9270351249575614E-3</v>
      </c>
      <c r="BF17" s="46">
        <f t="shared" si="18"/>
        <v>3.0948463799486338E-3</v>
      </c>
      <c r="BG17">
        <f t="shared" si="23"/>
        <v>17</v>
      </c>
      <c r="BH17">
        <f t="shared" si="24"/>
        <v>7</v>
      </c>
      <c r="BI17" s="46">
        <f t="shared" si="25"/>
        <v>4.8318184616032714E-4</v>
      </c>
    </row>
    <row r="18" spans="1:61" x14ac:dyDescent="0.35">
      <c r="A18" s="8">
        <v>43852</v>
      </c>
      <c r="B18" s="16">
        <v>104.79738518018451</v>
      </c>
      <c r="C18" s="17">
        <v>99.760781515124464</v>
      </c>
      <c r="D18" s="17">
        <v>99.557521762748252</v>
      </c>
      <c r="E18" s="17">
        <v>96.7496602859364</v>
      </c>
      <c r="F18" s="17">
        <v>105.184509786942</v>
      </c>
      <c r="G18" s="17">
        <v>103.794505390027</v>
      </c>
      <c r="H18" s="17">
        <v>93.053669696114866</v>
      </c>
      <c r="I18" s="17">
        <v>103.2927017679728</v>
      </c>
      <c r="J18" s="17">
        <v>109.01724257685539</v>
      </c>
      <c r="K18" s="17">
        <v>109.49848897154629</v>
      </c>
      <c r="L18" s="17">
        <v>108.9757797025642</v>
      </c>
      <c r="M18" s="17">
        <v>110.4234097654782</v>
      </c>
      <c r="N18" s="17">
        <v>108.592245370105</v>
      </c>
      <c r="O18" s="17">
        <v>105.8904999317741</v>
      </c>
      <c r="P18" s="17">
        <v>98.81741752098938</v>
      </c>
      <c r="Q18" s="17">
        <v>99.425061862791196</v>
      </c>
      <c r="R18" s="18">
        <v>98.26008197140392</v>
      </c>
      <c r="T18" s="42">
        <f t="shared" si="0"/>
        <v>43852</v>
      </c>
      <c r="U18" s="27">
        <f t="shared" si="19"/>
        <v>7.140527332041291E-4</v>
      </c>
      <c r="V18" s="27">
        <f t="shared" si="1"/>
        <v>6.9396897610762842E-4</v>
      </c>
      <c r="W18" s="27">
        <f t="shared" si="2"/>
        <v>7.2615530253283822E-4</v>
      </c>
      <c r="X18" s="27">
        <f t="shared" si="3"/>
        <v>7.6950607261405679E-4</v>
      </c>
      <c r="Y18" s="27">
        <f t="shared" si="4"/>
        <v>7.88268985167484E-4</v>
      </c>
      <c r="Z18" s="27">
        <f t="shared" si="5"/>
        <v>8.5872731315994599E-4</v>
      </c>
      <c r="AA18" s="27">
        <f t="shared" si="6"/>
        <v>8.2080120794869593E-4</v>
      </c>
      <c r="AB18" s="27">
        <f t="shared" si="7"/>
        <v>9.0884132498914028E-4</v>
      </c>
      <c r="AC18" s="27">
        <f t="shared" si="8"/>
        <v>9.0271968511501655E-4</v>
      </c>
      <c r="AD18" s="27">
        <f t="shared" si="9"/>
        <v>9.1986006767696971E-4</v>
      </c>
      <c r="AE18" s="27">
        <f t="shared" si="10"/>
        <v>9.3238889095315081E-4</v>
      </c>
      <c r="AF18" s="27">
        <f t="shared" si="11"/>
        <v>9.2588493463874322E-4</v>
      </c>
      <c r="AG18" s="27">
        <f t="shared" si="12"/>
        <v>9.2157650470170438E-4</v>
      </c>
      <c r="AH18" s="27">
        <f t="shared" si="13"/>
        <v>9.2588558839401536E-4</v>
      </c>
      <c r="AI18" s="27">
        <f t="shared" si="14"/>
        <v>9.5033534845723189E-4</v>
      </c>
      <c r="AJ18" s="27">
        <f t="shared" si="15"/>
        <v>9.3604622610188315E-4</v>
      </c>
      <c r="AK18" s="28">
        <f t="shared" si="16"/>
        <v>9.305343141998712E-4</v>
      </c>
      <c r="AM18" s="45">
        <f t="shared" si="20"/>
        <v>43852</v>
      </c>
      <c r="AN18" s="36">
        <f t="shared" si="26"/>
        <v>5.7167061820322573E-4</v>
      </c>
      <c r="AO18" s="36">
        <f t="shared" si="21"/>
        <v>5.3713198750730438E-4</v>
      </c>
      <c r="AP18" s="36">
        <f t="shared" si="17"/>
        <v>5.5238633863673007E-4</v>
      </c>
      <c r="AQ18" s="36">
        <f t="shared" si="17"/>
        <v>5.7005009859249333E-4</v>
      </c>
      <c r="AR18" s="36">
        <f t="shared" si="22"/>
        <v>6.3156111091618823E-4</v>
      </c>
      <c r="AS18" s="36">
        <f t="shared" si="17"/>
        <v>6.7684886823266943E-4</v>
      </c>
      <c r="AT18" s="36">
        <f t="shared" si="17"/>
        <v>5.7882901184542037E-4</v>
      </c>
      <c r="AU18" s="36">
        <f t="shared" si="17"/>
        <v>7.1080480027400667E-4</v>
      </c>
      <c r="AV18" s="36">
        <f t="shared" si="17"/>
        <v>7.2759206620270336E-4</v>
      </c>
      <c r="AW18" s="36">
        <f t="shared" si="17"/>
        <v>7.4370686471683005E-4</v>
      </c>
      <c r="AX18" s="36">
        <f t="shared" si="17"/>
        <v>7.4936095165904727E-4</v>
      </c>
      <c r="AY18" s="36">
        <f t="shared" si="17"/>
        <v>7.545962217305757E-4</v>
      </c>
      <c r="AZ18" s="36">
        <f t="shared" si="17"/>
        <v>7.1680220535698576E-4</v>
      </c>
      <c r="BA18" s="36">
        <f t="shared" si="17"/>
        <v>6.9996950482587559E-4</v>
      </c>
      <c r="BB18" s="36">
        <f t="shared" si="17"/>
        <v>6.6437944210645083E-4</v>
      </c>
      <c r="BC18" s="36">
        <f t="shared" si="17"/>
        <v>6.5673003223308123E-4</v>
      </c>
      <c r="BD18" s="37">
        <f t="shared" si="17"/>
        <v>6.3062310473325264E-4</v>
      </c>
      <c r="BF18" s="46">
        <f t="shared" si="18"/>
        <v>6.5723783692781413E-4</v>
      </c>
      <c r="BG18">
        <f t="shared" si="23"/>
        <v>12</v>
      </c>
      <c r="BH18">
        <f t="shared" si="24"/>
        <v>2</v>
      </c>
      <c r="BI18" s="46">
        <f t="shared" si="25"/>
        <v>7.3709480439304343E-5</v>
      </c>
    </row>
    <row r="19" spans="1:61" x14ac:dyDescent="0.35">
      <c r="A19" s="8">
        <v>43853</v>
      </c>
      <c r="B19" s="16">
        <v>105.0016156825731</v>
      </c>
      <c r="C19" s="17">
        <v>99.957521377867479</v>
      </c>
      <c r="D19" s="17">
        <v>99.756295274955846</v>
      </c>
      <c r="E19" s="17">
        <v>96.949128035301811</v>
      </c>
      <c r="F19" s="17">
        <v>105.3983161168623</v>
      </c>
      <c r="G19" s="17">
        <v>104.0159145216075</v>
      </c>
      <c r="H19" s="17">
        <v>93.253173719936356</v>
      </c>
      <c r="I19" s="17">
        <v>103.5217561143599</v>
      </c>
      <c r="J19" s="17">
        <v>109.2572009902516</v>
      </c>
      <c r="K19" s="17">
        <v>109.7461729654662</v>
      </c>
      <c r="L19" s="17">
        <v>109.2298084609244</v>
      </c>
      <c r="M19" s="17">
        <v>110.68566247752671</v>
      </c>
      <c r="N19" s="17">
        <v>108.8556074709759</v>
      </c>
      <c r="O19" s="17">
        <v>106.1565574811475</v>
      </c>
      <c r="P19" s="17">
        <v>99.080359192867874</v>
      </c>
      <c r="Q19" s="17">
        <v>99.694203088814632</v>
      </c>
      <c r="R19" s="18">
        <v>98.5312991586908</v>
      </c>
      <c r="T19" s="42">
        <f t="shared" si="0"/>
        <v>43853</v>
      </c>
      <c r="U19" s="27">
        <f t="shared" si="19"/>
        <v>1.9488129597646786E-3</v>
      </c>
      <c r="V19" s="27">
        <f t="shared" si="1"/>
        <v>1.9721162941490622E-3</v>
      </c>
      <c r="W19" s="27">
        <f t="shared" si="2"/>
        <v>1.9965695076389345E-3</v>
      </c>
      <c r="X19" s="27">
        <f t="shared" si="3"/>
        <v>2.0616894031038058E-3</v>
      </c>
      <c r="Y19" s="27">
        <f t="shared" si="4"/>
        <v>2.0326788645341765E-3</v>
      </c>
      <c r="Z19" s="27">
        <f t="shared" si="5"/>
        <v>2.1331488670668364E-3</v>
      </c>
      <c r="AA19" s="27">
        <f t="shared" si="6"/>
        <v>2.1439672876202298E-3</v>
      </c>
      <c r="AB19" s="27">
        <f t="shared" si="7"/>
        <v>2.2175269159057098E-3</v>
      </c>
      <c r="AC19" s="27">
        <f t="shared" si="8"/>
        <v>2.2011051437762497E-3</v>
      </c>
      <c r="AD19" s="27">
        <f t="shared" si="9"/>
        <v>2.2619854962955266E-3</v>
      </c>
      <c r="AE19" s="27">
        <f t="shared" si="10"/>
        <v>2.3310570390369101E-3</v>
      </c>
      <c r="AF19" s="27">
        <f t="shared" si="11"/>
        <v>2.374973862929064E-3</v>
      </c>
      <c r="AG19" s="27">
        <f t="shared" si="12"/>
        <v>2.4252385607581584E-3</v>
      </c>
      <c r="AH19" s="27">
        <f t="shared" si="13"/>
        <v>2.5125724172123665E-3</v>
      </c>
      <c r="AI19" s="27">
        <f t="shared" si="14"/>
        <v>2.6608838651611677E-3</v>
      </c>
      <c r="AJ19" s="27">
        <f t="shared" si="15"/>
        <v>2.7069756958748581E-3</v>
      </c>
      <c r="AK19" s="28">
        <f t="shared" si="16"/>
        <v>2.7601970387711727E-3</v>
      </c>
      <c r="AM19" s="45">
        <f t="shared" si="20"/>
        <v>43853</v>
      </c>
      <c r="AN19" s="36">
        <f t="shared" si="26"/>
        <v>1.5602196555876016E-3</v>
      </c>
      <c r="AO19" s="36">
        <f t="shared" si="21"/>
        <v>1.5264180116713742E-3</v>
      </c>
      <c r="AP19" s="36">
        <f t="shared" si="17"/>
        <v>1.5187904244609376E-3</v>
      </c>
      <c r="AQ19" s="36">
        <f t="shared" si="17"/>
        <v>1.5272995098192994E-3</v>
      </c>
      <c r="AR19" s="36">
        <f t="shared" si="22"/>
        <v>1.6285823062647821E-3</v>
      </c>
      <c r="AS19" s="36">
        <f t="shared" si="17"/>
        <v>1.6813479370220805E-3</v>
      </c>
      <c r="AT19" s="36">
        <f t="shared" si="17"/>
        <v>1.5119257312297863E-3</v>
      </c>
      <c r="AU19" s="36">
        <f t="shared" si="17"/>
        <v>1.7343278009298558E-3</v>
      </c>
      <c r="AV19" s="36">
        <f t="shared" si="17"/>
        <v>1.7740907458836574E-3</v>
      </c>
      <c r="AW19" s="36">
        <f t="shared" si="17"/>
        <v>1.8288152737549331E-3</v>
      </c>
      <c r="AX19" s="36">
        <f t="shared" si="17"/>
        <v>1.8734705422739646E-3</v>
      </c>
      <c r="AY19" s="36">
        <f t="shared" si="17"/>
        <v>1.9356036982871871E-3</v>
      </c>
      <c r="AZ19" s="36">
        <f t="shared" si="17"/>
        <v>1.8863505525576957E-3</v>
      </c>
      <c r="BA19" s="36">
        <f t="shared" si="17"/>
        <v>1.8995047474125492E-3</v>
      </c>
      <c r="BB19" s="36">
        <f t="shared" si="17"/>
        <v>1.8602239101341725E-3</v>
      </c>
      <c r="BC19" s="36">
        <f t="shared" si="17"/>
        <v>1.8992141482258005E-3</v>
      </c>
      <c r="BD19" s="37">
        <f t="shared" si="17"/>
        <v>1.8705855331752237E-3</v>
      </c>
      <c r="BF19" s="46">
        <f t="shared" si="18"/>
        <v>1.7362806193347588E-3</v>
      </c>
      <c r="BG19">
        <f t="shared" si="23"/>
        <v>12</v>
      </c>
      <c r="BH19">
        <f t="shared" si="24"/>
        <v>7</v>
      </c>
      <c r="BI19" s="46">
        <f t="shared" si="25"/>
        <v>1.5980917119850095E-4</v>
      </c>
    </row>
    <row r="20" spans="1:61" x14ac:dyDescent="0.35">
      <c r="A20" s="8">
        <v>43854</v>
      </c>
      <c r="B20" s="16">
        <v>105.2733550177289</v>
      </c>
      <c r="C20" s="17">
        <v>100.2210159199347</v>
      </c>
      <c r="D20" s="17">
        <v>100.02019545164551</v>
      </c>
      <c r="E20" s="17">
        <v>97.211845200230115</v>
      </c>
      <c r="F20" s="17">
        <v>105.6788223890256</v>
      </c>
      <c r="G20" s="17">
        <v>104.3034015414939</v>
      </c>
      <c r="H20" s="17">
        <v>93.513592622678289</v>
      </c>
      <c r="I20" s="17">
        <v>103.8177033417135</v>
      </c>
      <c r="J20" s="17">
        <v>109.56787070889639</v>
      </c>
      <c r="K20" s="17">
        <v>110.06758770565099</v>
      </c>
      <c r="L20" s="17">
        <v>109.5609303717082</v>
      </c>
      <c r="M20" s="17">
        <v>111.03002618514959</v>
      </c>
      <c r="N20" s="17">
        <v>109.2029376909737</v>
      </c>
      <c r="O20" s="17">
        <v>106.50946257529181</v>
      </c>
      <c r="P20" s="17">
        <v>99.430515937193519</v>
      </c>
      <c r="Q20" s="17">
        <v>100.0550436586478</v>
      </c>
      <c r="R20" s="18">
        <v>98.896127124281946</v>
      </c>
      <c r="T20" s="42">
        <f t="shared" si="0"/>
        <v>43854</v>
      </c>
      <c r="U20" s="27">
        <f t="shared" si="19"/>
        <v>2.587953846132196E-3</v>
      </c>
      <c r="V20" s="27">
        <f t="shared" si="1"/>
        <v>2.6360651848411631E-3</v>
      </c>
      <c r="W20" s="27">
        <f t="shared" si="2"/>
        <v>2.6454488507445806E-3</v>
      </c>
      <c r="X20" s="27">
        <f t="shared" si="3"/>
        <v>2.7098455680039102E-3</v>
      </c>
      <c r="Y20" s="27">
        <f t="shared" si="4"/>
        <v>2.6613923494971381E-3</v>
      </c>
      <c r="Z20" s="27">
        <f t="shared" si="5"/>
        <v>2.7638753281997719E-3</v>
      </c>
      <c r="AA20" s="27">
        <f t="shared" si="6"/>
        <v>2.792600963094749E-3</v>
      </c>
      <c r="AB20" s="27">
        <f t="shared" si="7"/>
        <v>2.8587925713572382E-3</v>
      </c>
      <c r="AC20" s="27">
        <f t="shared" si="8"/>
        <v>2.8434713303016057E-3</v>
      </c>
      <c r="AD20" s="27">
        <f t="shared" si="9"/>
        <v>2.9287102365376239E-3</v>
      </c>
      <c r="AE20" s="27">
        <f t="shared" si="10"/>
        <v>3.0314244385245548E-3</v>
      </c>
      <c r="AF20" s="27">
        <f t="shared" si="11"/>
        <v>3.1111862179331595E-3</v>
      </c>
      <c r="AG20" s="27">
        <f t="shared" si="12"/>
        <v>3.1907425631738651E-3</v>
      </c>
      <c r="AH20" s="27">
        <f t="shared" si="13"/>
        <v>3.324383368469519E-3</v>
      </c>
      <c r="AI20" s="27">
        <f t="shared" si="14"/>
        <v>3.5340681763580406E-3</v>
      </c>
      <c r="AJ20" s="27">
        <f t="shared" si="15"/>
        <v>3.619473937834794E-3</v>
      </c>
      <c r="AK20" s="28">
        <f t="shared" si="16"/>
        <v>3.7026606642378557E-3</v>
      </c>
      <c r="AM20" s="45">
        <f t="shared" si="20"/>
        <v>43854</v>
      </c>
      <c r="AN20" s="36">
        <f t="shared" si="26"/>
        <v>2.0719158492134362E-3</v>
      </c>
      <c r="AO20" s="36">
        <f t="shared" si="21"/>
        <v>2.0403144530670605E-3</v>
      </c>
      <c r="AP20" s="36">
        <f t="shared" si="17"/>
        <v>2.0123929407614024E-3</v>
      </c>
      <c r="AQ20" s="36">
        <f t="shared" si="17"/>
        <v>2.0074535967772966E-3</v>
      </c>
      <c r="AR20" s="36">
        <f t="shared" si="22"/>
        <v>2.1323075504171072E-3</v>
      </c>
      <c r="AS20" s="36">
        <f t="shared" si="17"/>
        <v>2.1784865336870601E-3</v>
      </c>
      <c r="AT20" s="36">
        <f t="shared" si="17"/>
        <v>1.9693421991744172E-3</v>
      </c>
      <c r="AU20" s="36">
        <f t="shared" si="17"/>
        <v>2.2358616700584961E-3</v>
      </c>
      <c r="AV20" s="36">
        <f t="shared" si="17"/>
        <v>2.2918378922230941E-3</v>
      </c>
      <c r="AW20" s="36">
        <f t="shared" si="17"/>
        <v>2.3678622262406691E-3</v>
      </c>
      <c r="AX20" s="36">
        <f t="shared" si="17"/>
        <v>2.4363558212421848E-3</v>
      </c>
      <c r="AY20" s="36">
        <f t="shared" si="17"/>
        <v>2.535616767615525E-3</v>
      </c>
      <c r="AZ20" s="36">
        <f t="shared" si="17"/>
        <v>2.4817595656366322E-3</v>
      </c>
      <c r="BA20" s="36">
        <f t="shared" si="17"/>
        <v>2.5132338265629562E-3</v>
      </c>
      <c r="BB20" s="36">
        <f t="shared" si="17"/>
        <v>2.4706670620919064E-3</v>
      </c>
      <c r="BC20" s="36">
        <f t="shared" si="17"/>
        <v>2.5394229147848914E-3</v>
      </c>
      <c r="BD20" s="37">
        <f t="shared" si="17"/>
        <v>2.5092931321539945E-3</v>
      </c>
      <c r="BF20" s="46">
        <f t="shared" si="18"/>
        <v>2.2820072942181255E-3</v>
      </c>
      <c r="BG20">
        <f t="shared" si="23"/>
        <v>16</v>
      </c>
      <c r="BH20">
        <f t="shared" si="24"/>
        <v>7</v>
      </c>
      <c r="BI20" s="46">
        <f t="shared" si="25"/>
        <v>2.130332577306471E-4</v>
      </c>
    </row>
    <row r="21" spans="1:61" x14ac:dyDescent="0.35">
      <c r="A21" s="8">
        <v>43857</v>
      </c>
      <c r="B21" s="16">
        <v>105.8981613111784</v>
      </c>
      <c r="C21" s="17">
        <v>100.81923302169049</v>
      </c>
      <c r="D21" s="17">
        <v>100.6256320686158</v>
      </c>
      <c r="E21" s="17">
        <v>97.820000392649547</v>
      </c>
      <c r="F21" s="17">
        <v>106.33705621368451</v>
      </c>
      <c r="G21" s="17">
        <v>104.9880029278565</v>
      </c>
      <c r="H21" s="17">
        <v>94.122044297492721</v>
      </c>
      <c r="I21" s="17">
        <v>104.52825149283871</v>
      </c>
      <c r="J21" s="17">
        <v>110.3144679587006</v>
      </c>
      <c r="K21" s="17">
        <v>110.8385544885048</v>
      </c>
      <c r="L21" s="17">
        <v>110.3512370893996</v>
      </c>
      <c r="M21" s="17">
        <v>111.8452526901667</v>
      </c>
      <c r="N21" s="17">
        <v>110.01828368926149</v>
      </c>
      <c r="O21" s="17">
        <v>107.3296793746986</v>
      </c>
      <c r="P21" s="17">
        <v>100.2360942424893</v>
      </c>
      <c r="Q21" s="17">
        <v>100.8760391610588</v>
      </c>
      <c r="R21" s="18">
        <v>99.718260715646409</v>
      </c>
      <c r="T21" s="42">
        <f t="shared" si="0"/>
        <v>43857</v>
      </c>
      <c r="U21" s="27">
        <f t="shared" si="19"/>
        <v>5.935084840264393E-3</v>
      </c>
      <c r="V21" s="27">
        <f t="shared" si="1"/>
        <v>5.9689786245402665E-3</v>
      </c>
      <c r="W21" s="27">
        <f t="shared" ref="W21:W51" si="27">D21/D20-1</f>
        <v>6.0531437099919927E-3</v>
      </c>
      <c r="X21" s="27">
        <f t="shared" ref="X21:X51" si="28">E21/E20-1</f>
        <v>6.2559782829634258E-3</v>
      </c>
      <c r="Y21" s="27">
        <f t="shared" ref="Y21:Y51" si="29">F21/F20-1</f>
        <v>6.2286256581836064E-3</v>
      </c>
      <c r="Z21" s="27">
        <f t="shared" ref="Z21:Z51" si="30">G21/G20-1</f>
        <v>6.5635576236720006E-3</v>
      </c>
      <c r="AA21" s="27">
        <f t="shared" ref="AA21:AA51" si="31">H21/H20-1</f>
        <v>6.5065586483186166E-3</v>
      </c>
      <c r="AB21" s="27">
        <f t="shared" ref="AB21:AB51" si="32">I21/I20-1</f>
        <v>6.8441906173406508E-3</v>
      </c>
      <c r="AC21" s="27">
        <f t="shared" ref="AC21:AC51" si="33">J21/J20-1</f>
        <v>6.8140162346295163E-3</v>
      </c>
      <c r="AD21" s="27">
        <f t="shared" ref="AD21:AD51" si="34">K21/K20-1</f>
        <v>7.0044851433972433E-3</v>
      </c>
      <c r="AE21" s="27">
        <f t="shared" ref="AE21:AE51" si="35">L21/L20-1</f>
        <v>7.213399110523433E-3</v>
      </c>
      <c r="AF21" s="27">
        <f t="shared" ref="AF21:AF51" si="36">M21/M20-1</f>
        <v>7.3423967644361543E-3</v>
      </c>
      <c r="AG21" s="27">
        <f t="shared" ref="AG21:AG51" si="37">N21/N20-1</f>
        <v>7.4663375869530313E-3</v>
      </c>
      <c r="AH21" s="27">
        <f t="shared" ref="AH21:AH51" si="38">O21/O20-1</f>
        <v>7.7008819646140481E-3</v>
      </c>
      <c r="AI21" s="27">
        <f t="shared" ref="AI21:AI51" si="39">P21/P20-1</f>
        <v>8.1019222087175269E-3</v>
      </c>
      <c r="AJ21" s="27">
        <f t="shared" ref="AJ21:AJ51" si="40">Q21/Q20-1</f>
        <v>8.2054384505787503E-3</v>
      </c>
      <c r="AK21" s="28">
        <f t="shared" ref="AK21:AK73" si="41">R21/R20-1</f>
        <v>8.3131019916613536E-3</v>
      </c>
      <c r="AM21" s="45">
        <f t="shared" si="20"/>
        <v>43857</v>
      </c>
      <c r="AN21" s="36">
        <f t="shared" si="26"/>
        <v>4.7516289231156732E-3</v>
      </c>
      <c r="AO21" s="36">
        <f t="shared" si="21"/>
        <v>4.6199894553941665E-3</v>
      </c>
      <c r="AP21" s="36">
        <f t="shared" si="17"/>
        <v>4.6046264201909095E-3</v>
      </c>
      <c r="AQ21" s="36">
        <f t="shared" si="17"/>
        <v>4.6344287120193058E-3</v>
      </c>
      <c r="AR21" s="36">
        <f t="shared" si="22"/>
        <v>4.9903748773367056E-3</v>
      </c>
      <c r="AS21" s="36">
        <f t="shared" si="17"/>
        <v>5.1733961189782711E-3</v>
      </c>
      <c r="AT21" s="36">
        <f t="shared" si="17"/>
        <v>4.5884251587942886E-3</v>
      </c>
      <c r="AU21" s="36">
        <f t="shared" si="17"/>
        <v>5.3528414818221235E-3</v>
      </c>
      <c r="AV21" s="36">
        <f t="shared" si="17"/>
        <v>5.4920970851113906E-3</v>
      </c>
      <c r="AW21" s="36">
        <f t="shared" si="17"/>
        <v>5.6631262384366715E-3</v>
      </c>
      <c r="AX21" s="36">
        <f t="shared" si="17"/>
        <v>5.7974088651276826E-3</v>
      </c>
      <c r="AY21" s="36">
        <f t="shared" si="17"/>
        <v>5.9840533630154654E-3</v>
      </c>
      <c r="AZ21" s="36">
        <f t="shared" si="17"/>
        <v>5.807317375132068E-3</v>
      </c>
      <c r="BA21" s="36">
        <f t="shared" si="17"/>
        <v>5.82186676524822E-3</v>
      </c>
      <c r="BB21" s="36">
        <f t="shared" si="17"/>
        <v>5.6640538161144231E-3</v>
      </c>
      <c r="BC21" s="36">
        <f t="shared" si="17"/>
        <v>5.7569356169260514E-3</v>
      </c>
      <c r="BD21" s="37">
        <f t="shared" si="17"/>
        <v>5.6337892197488989E-3</v>
      </c>
      <c r="BF21" s="46">
        <f t="shared" si="18"/>
        <v>5.3139034995595483E-3</v>
      </c>
      <c r="BG21">
        <f t="shared" si="23"/>
        <v>12</v>
      </c>
      <c r="BH21">
        <f t="shared" si="24"/>
        <v>7</v>
      </c>
      <c r="BI21" s="46">
        <f t="shared" si="25"/>
        <v>5.1075671222867178E-4</v>
      </c>
    </row>
    <row r="22" spans="1:61" x14ac:dyDescent="0.35">
      <c r="A22" s="8">
        <v>43858</v>
      </c>
      <c r="B22" s="16">
        <v>105.6296787606197</v>
      </c>
      <c r="C22" s="17">
        <v>100.5643502116222</v>
      </c>
      <c r="D22" s="17">
        <v>100.3659411744641</v>
      </c>
      <c r="E22" s="17">
        <v>97.557609455186636</v>
      </c>
      <c r="F22" s="17">
        <v>106.05019412710411</v>
      </c>
      <c r="G22" s="17">
        <v>104.6865816416595</v>
      </c>
      <c r="H22" s="17">
        <v>93.857940285084467</v>
      </c>
      <c r="I22" s="17">
        <v>104.21345221269701</v>
      </c>
      <c r="J22" s="17">
        <v>109.98310605555361</v>
      </c>
      <c r="K22" s="17">
        <v>110.4961320510884</v>
      </c>
      <c r="L22" s="17">
        <v>110.0007066455059</v>
      </c>
      <c r="M22" s="17">
        <v>111.484967772126</v>
      </c>
      <c r="N22" s="17">
        <v>109.6595107978702</v>
      </c>
      <c r="O22" s="17">
        <v>106.9705615324625</v>
      </c>
      <c r="P22" s="17">
        <v>99.88542411869112</v>
      </c>
      <c r="Q22" s="17">
        <v>100.5211942120017</v>
      </c>
      <c r="R22" s="18">
        <v>99.365422838301868</v>
      </c>
      <c r="T22" s="42">
        <f t="shared" si="0"/>
        <v>43858</v>
      </c>
      <c r="U22" s="27">
        <f t="shared" si="19"/>
        <v>-2.5352900110302556E-3</v>
      </c>
      <c r="V22" s="27">
        <f t="shared" ref="V22:V53" si="42">C22/C21-1</f>
        <v>-2.5281169319494312E-3</v>
      </c>
      <c r="W22" s="27">
        <f t="shared" si="27"/>
        <v>-2.5807628614409328E-3</v>
      </c>
      <c r="X22" s="27">
        <f t="shared" si="28"/>
        <v>-2.6823853650549401E-3</v>
      </c>
      <c r="Y22" s="27">
        <f t="shared" si="29"/>
        <v>-2.6976681205462816E-3</v>
      </c>
      <c r="Z22" s="27">
        <f t="shared" si="30"/>
        <v>-2.8710069511859171E-3</v>
      </c>
      <c r="AA22" s="27">
        <f t="shared" si="31"/>
        <v>-2.8059740348764795E-3</v>
      </c>
      <c r="AB22" s="27">
        <f t="shared" si="32"/>
        <v>-3.0116191139317738E-3</v>
      </c>
      <c r="AC22" s="27">
        <f t="shared" si="33"/>
        <v>-3.0037936934169673E-3</v>
      </c>
      <c r="AD22" s="27">
        <f t="shared" si="34"/>
        <v>-3.0893802160864015E-3</v>
      </c>
      <c r="AE22" s="27">
        <f t="shared" si="35"/>
        <v>-3.176497637355169E-3</v>
      </c>
      <c r="AF22" s="27">
        <f t="shared" si="36"/>
        <v>-3.2212803795862444E-3</v>
      </c>
      <c r="AG22" s="27">
        <f t="shared" si="37"/>
        <v>-3.2610297067042771E-3</v>
      </c>
      <c r="AH22" s="27">
        <f t="shared" si="38"/>
        <v>-3.3459323118107953E-3</v>
      </c>
      <c r="AI22" s="27">
        <f t="shared" si="39"/>
        <v>-3.4984416187431311E-3</v>
      </c>
      <c r="AJ22" s="27">
        <f t="shared" si="40"/>
        <v>-3.5176336423216048E-3</v>
      </c>
      <c r="AK22" s="28">
        <f t="shared" si="41"/>
        <v>-3.5383476889020438E-3</v>
      </c>
      <c r="AM22" s="45">
        <f t="shared" si="20"/>
        <v>43858</v>
      </c>
      <c r="AN22" s="36">
        <f t="shared" si="26"/>
        <v>-2.0297531828308226E-3</v>
      </c>
      <c r="AO22" s="36">
        <f t="shared" si="21"/>
        <v>-1.9567625053288598E-3</v>
      </c>
      <c r="AP22" s="36">
        <f t="shared" si="21"/>
        <v>-1.9631863086981179E-3</v>
      </c>
      <c r="AQ22" s="36">
        <f t="shared" si="21"/>
        <v>-1.9871110784326997E-3</v>
      </c>
      <c r="AR22" s="36">
        <f t="shared" si="22"/>
        <v>-2.1613716981816809E-3</v>
      </c>
      <c r="AS22" s="36">
        <f t="shared" si="22"/>
        <v>-2.2629276789247399E-3</v>
      </c>
      <c r="AT22" s="36">
        <f t="shared" si="22"/>
        <v>-1.9787728893948934E-3</v>
      </c>
      <c r="AU22" s="36">
        <f t="shared" si="22"/>
        <v>-2.3553873090060404E-3</v>
      </c>
      <c r="AV22" s="36">
        <f t="shared" si="22"/>
        <v>-2.4210577168940757E-3</v>
      </c>
      <c r="AW22" s="36">
        <f t="shared" ref="AW22:BA73" si="43">AD22*AW$4</f>
        <v>-2.4977639047058554E-3</v>
      </c>
      <c r="AX22" s="36">
        <f t="shared" si="43"/>
        <v>-2.5529511511423494E-3</v>
      </c>
      <c r="AY22" s="36">
        <f t="shared" si="43"/>
        <v>-2.625343509362789E-3</v>
      </c>
      <c r="AZ22" s="36">
        <f t="shared" si="43"/>
        <v>-2.536428905874587E-3</v>
      </c>
      <c r="BA22" s="36">
        <f t="shared" si="43"/>
        <v>-2.5295248277289613E-3</v>
      </c>
      <c r="BB22" s="36">
        <f t="shared" ref="BB22:BD73" si="44">AI22*BB$4</f>
        <v>-2.4457605356633231E-3</v>
      </c>
      <c r="BC22" s="36">
        <f t="shared" si="44"/>
        <v>-2.4679717634528381E-3</v>
      </c>
      <c r="BD22" s="37">
        <f t="shared" si="44"/>
        <v>-2.3979382287689149E-3</v>
      </c>
      <c r="BF22" s="46">
        <f t="shared" si="18"/>
        <v>-2.3041184231995032E-3</v>
      </c>
      <c r="BG22">
        <f t="shared" si="23"/>
        <v>2</v>
      </c>
      <c r="BH22">
        <f t="shared" si="24"/>
        <v>12</v>
      </c>
      <c r="BI22" s="46">
        <f t="shared" si="25"/>
        <v>2.3978867311685601E-4</v>
      </c>
    </row>
    <row r="23" spans="1:61" x14ac:dyDescent="0.35">
      <c r="A23" s="8">
        <v>43859</v>
      </c>
      <c r="B23" s="16">
        <v>105.97435383767341</v>
      </c>
      <c r="C23" s="17">
        <v>100.8980731748695</v>
      </c>
      <c r="D23" s="17">
        <v>100.6992702211724</v>
      </c>
      <c r="E23" s="17">
        <v>97.88835189594117</v>
      </c>
      <c r="F23" s="17">
        <v>106.4053303327747</v>
      </c>
      <c r="G23" s="17">
        <v>105.04940681658481</v>
      </c>
      <c r="H23" s="17">
        <v>94.184413588920492</v>
      </c>
      <c r="I23" s="17">
        <v>104.5862371410993</v>
      </c>
      <c r="J23" s="17">
        <v>110.3748941190355</v>
      </c>
      <c r="K23" s="17">
        <v>110.90137008951309</v>
      </c>
      <c r="L23" s="17">
        <v>110.4180139383827</v>
      </c>
      <c r="M23" s="17">
        <v>111.9196326743175</v>
      </c>
      <c r="N23" s="17">
        <v>110.0972889843041</v>
      </c>
      <c r="O23" s="17">
        <v>107.41568132816811</v>
      </c>
      <c r="P23" s="17">
        <v>100.3268012660284</v>
      </c>
      <c r="Q23" s="17">
        <v>100.9780545527982</v>
      </c>
      <c r="R23" s="18">
        <v>99.829053428126628</v>
      </c>
      <c r="T23" s="42">
        <f t="shared" si="0"/>
        <v>43859</v>
      </c>
      <c r="U23" s="27">
        <f t="shared" si="19"/>
        <v>3.2630514557827617E-3</v>
      </c>
      <c r="V23" s="27">
        <f t="shared" si="42"/>
        <v>3.3185016613246354E-3</v>
      </c>
      <c r="W23" s="27">
        <f t="shared" si="27"/>
        <v>3.3211370591232914E-3</v>
      </c>
      <c r="X23" s="27">
        <f t="shared" si="28"/>
        <v>3.3902269910217608E-3</v>
      </c>
      <c r="Y23" s="27">
        <f t="shared" si="29"/>
        <v>3.348755828253891E-3</v>
      </c>
      <c r="Z23" s="27">
        <f t="shared" si="30"/>
        <v>3.4658231192155053E-3</v>
      </c>
      <c r="AA23" s="27">
        <f t="shared" si="31"/>
        <v>3.4783770328263852E-3</v>
      </c>
      <c r="AB23" s="27">
        <f t="shared" si="32"/>
        <v>3.5771286766457244E-3</v>
      </c>
      <c r="AC23" s="27">
        <f t="shared" si="33"/>
        <v>3.5622567640889446E-3</v>
      </c>
      <c r="AD23" s="27">
        <f t="shared" si="34"/>
        <v>3.6674409402615016E-3</v>
      </c>
      <c r="AE23" s="27">
        <f t="shared" si="35"/>
        <v>3.793678291737157E-3</v>
      </c>
      <c r="AF23" s="27">
        <f t="shared" si="36"/>
        <v>3.8988655679565998E-3</v>
      </c>
      <c r="AG23" s="27">
        <f t="shared" si="37"/>
        <v>3.9921588492295434E-3</v>
      </c>
      <c r="AH23" s="27">
        <f t="shared" si="38"/>
        <v>4.1611429287535806E-3</v>
      </c>
      <c r="AI23" s="27">
        <f t="shared" si="39"/>
        <v>4.4188343918207806E-3</v>
      </c>
      <c r="AJ23" s="27">
        <f t="shared" si="40"/>
        <v>4.5449155710681755E-3</v>
      </c>
      <c r="AK23" s="28">
        <f t="shared" si="41"/>
        <v>4.6659147274925594E-3</v>
      </c>
      <c r="AM23" s="45">
        <f t="shared" si="20"/>
        <v>43859</v>
      </c>
      <c r="AN23" s="36">
        <f t="shared" si="26"/>
        <v>2.6123989954996789E-3</v>
      </c>
      <c r="AO23" s="36">
        <f t="shared" si="21"/>
        <v>2.568520285865268E-3</v>
      </c>
      <c r="AP23" s="36">
        <f t="shared" si="21"/>
        <v>2.5263889608750879E-3</v>
      </c>
      <c r="AQ23" s="36">
        <f t="shared" si="21"/>
        <v>2.5114801549489204E-3</v>
      </c>
      <c r="AR23" s="36">
        <f t="shared" si="22"/>
        <v>2.6830231695970175E-3</v>
      </c>
      <c r="AS23" s="36">
        <f t="shared" si="22"/>
        <v>2.7317617825656612E-3</v>
      </c>
      <c r="AT23" s="36">
        <f t="shared" si="22"/>
        <v>2.4529514835491669E-3</v>
      </c>
      <c r="AU23" s="36">
        <f t="shared" si="22"/>
        <v>2.797672338004621E-3</v>
      </c>
      <c r="AV23" s="36">
        <f t="shared" si="22"/>
        <v>2.8711789518556896E-3</v>
      </c>
      <c r="AW23" s="36">
        <f t="shared" si="43"/>
        <v>2.9651260002014242E-3</v>
      </c>
      <c r="AX23" s="36">
        <f t="shared" si="43"/>
        <v>3.0489792430691528E-3</v>
      </c>
      <c r="AY23" s="36">
        <f t="shared" si="43"/>
        <v>3.1775754378846285E-3</v>
      </c>
      <c r="AZ23" s="36">
        <f t="shared" si="43"/>
        <v>3.1051011529307391E-3</v>
      </c>
      <c r="BA23" s="36">
        <f t="shared" si="43"/>
        <v>3.1458240541377071E-3</v>
      </c>
      <c r="BB23" s="36">
        <f t="shared" si="44"/>
        <v>3.0892071233219079E-3</v>
      </c>
      <c r="BC23" s="36">
        <f t="shared" si="44"/>
        <v>3.1887127646614321E-3</v>
      </c>
      <c r="BD23" s="37">
        <f t="shared" si="44"/>
        <v>3.1620904108217072E-3</v>
      </c>
      <c r="BF23" s="46">
        <f t="shared" si="18"/>
        <v>2.8610583711641065E-3</v>
      </c>
      <c r="BG23">
        <f t="shared" si="23"/>
        <v>16</v>
      </c>
      <c r="BH23">
        <f t="shared" si="24"/>
        <v>7</v>
      </c>
      <c r="BI23" s="46">
        <f t="shared" si="25"/>
        <v>2.6665865867499933E-4</v>
      </c>
    </row>
    <row r="24" spans="1:61" x14ac:dyDescent="0.35">
      <c r="A24" s="8">
        <v>43860</v>
      </c>
      <c r="B24" s="16">
        <v>106.118478485154</v>
      </c>
      <c r="C24" s="17">
        <v>101.0346073190576</v>
      </c>
      <c r="D24" s="17">
        <v>100.8379603974539</v>
      </c>
      <c r="E24" s="17">
        <v>98.028044652662672</v>
      </c>
      <c r="F24" s="17">
        <v>106.5602667664231</v>
      </c>
      <c r="G24" s="17">
        <v>105.2146776208325</v>
      </c>
      <c r="H24" s="17">
        <v>94.324685151890804</v>
      </c>
      <c r="I24" s="17">
        <v>104.763043710996</v>
      </c>
      <c r="J24" s="17">
        <v>110.5671331595145</v>
      </c>
      <c r="K24" s="17">
        <v>111.10686725000819</v>
      </c>
      <c r="L24" s="17">
        <v>110.63641971336899</v>
      </c>
      <c r="M24" s="17">
        <v>112.1531278156407</v>
      </c>
      <c r="N24" s="17">
        <v>110.3396042406266</v>
      </c>
      <c r="O24" s="17">
        <v>107.66805550624809</v>
      </c>
      <c r="P24" s="17">
        <v>100.5839782802493</v>
      </c>
      <c r="Q24" s="17">
        <v>101.24795788187031</v>
      </c>
      <c r="R24" s="18">
        <v>100.1069930082419</v>
      </c>
      <c r="T24" s="42">
        <f t="shared" si="0"/>
        <v>43860</v>
      </c>
      <c r="U24" s="27">
        <f t="shared" si="19"/>
        <v>1.359995529685909E-3</v>
      </c>
      <c r="V24" s="27">
        <f t="shared" si="42"/>
        <v>1.3531888161182337E-3</v>
      </c>
      <c r="W24" s="27">
        <f t="shared" si="27"/>
        <v>1.3772709174246778E-3</v>
      </c>
      <c r="X24" s="27">
        <f t="shared" si="28"/>
        <v>1.4270620969285552E-3</v>
      </c>
      <c r="Y24" s="27">
        <f t="shared" si="29"/>
        <v>1.4560965429444295E-3</v>
      </c>
      <c r="Z24" s="27">
        <f t="shared" si="30"/>
        <v>1.5732673725254998E-3</v>
      </c>
      <c r="AA24" s="27">
        <f t="shared" si="31"/>
        <v>1.4893288350505962E-3</v>
      </c>
      <c r="AB24" s="27">
        <f t="shared" si="32"/>
        <v>1.6905338095123401E-3</v>
      </c>
      <c r="AC24" s="27">
        <f t="shared" si="33"/>
        <v>1.7416917317416569E-3</v>
      </c>
      <c r="AD24" s="27">
        <f t="shared" si="34"/>
        <v>1.8529722430771223E-3</v>
      </c>
      <c r="AE24" s="27">
        <f t="shared" si="35"/>
        <v>1.9779904310557317E-3</v>
      </c>
      <c r="AF24" s="27">
        <f t="shared" si="36"/>
        <v>2.0862750863619439E-3</v>
      </c>
      <c r="AG24" s="27">
        <f t="shared" si="37"/>
        <v>2.200919373746224E-3</v>
      </c>
      <c r="AH24" s="27">
        <f t="shared" si="38"/>
        <v>2.3495096335977017E-3</v>
      </c>
      <c r="AI24" s="27">
        <f t="shared" si="39"/>
        <v>2.5633929416224444E-3</v>
      </c>
      <c r="AJ24" s="27">
        <f t="shared" si="40"/>
        <v>2.6728909590052474E-3</v>
      </c>
      <c r="AK24" s="28">
        <f t="shared" si="41"/>
        <v>2.7841552190552843E-3</v>
      </c>
      <c r="AM24" s="45">
        <f t="shared" si="20"/>
        <v>43860</v>
      </c>
      <c r="AN24" s="36">
        <f t="shared" si="26"/>
        <v>1.0888124210665386E-3</v>
      </c>
      <c r="AO24" s="36">
        <f t="shared" si="21"/>
        <v>1.047368143675513E-3</v>
      </c>
      <c r="AP24" s="36">
        <f t="shared" si="21"/>
        <v>1.0476899868849525E-3</v>
      </c>
      <c r="AQ24" s="36">
        <f t="shared" si="21"/>
        <v>1.0571676014046738E-3</v>
      </c>
      <c r="AR24" s="36">
        <f t="shared" si="22"/>
        <v>1.166624550207077E-3</v>
      </c>
      <c r="AS24" s="36">
        <f t="shared" si="22"/>
        <v>1.240049343024599E-3</v>
      </c>
      <c r="AT24" s="36">
        <f t="shared" si="22"/>
        <v>1.0502746944776806E-3</v>
      </c>
      <c r="AU24" s="36">
        <f t="shared" si="22"/>
        <v>1.3221664924196012E-3</v>
      </c>
      <c r="AV24" s="36">
        <f t="shared" si="22"/>
        <v>1.4038035357837755E-3</v>
      </c>
      <c r="AW24" s="36">
        <f t="shared" si="43"/>
        <v>1.4981280585278534E-3</v>
      </c>
      <c r="AX24" s="36">
        <f t="shared" si="43"/>
        <v>1.5897109094394914E-3</v>
      </c>
      <c r="AY24" s="36">
        <f t="shared" si="43"/>
        <v>1.7003141953849841E-3</v>
      </c>
      <c r="AZ24" s="36">
        <f t="shared" si="43"/>
        <v>1.7118750888998131E-3</v>
      </c>
      <c r="BA24" s="36">
        <f t="shared" si="43"/>
        <v>1.7762292829998625E-3</v>
      </c>
      <c r="BB24" s="36">
        <f t="shared" si="44"/>
        <v>1.7920680054882511E-3</v>
      </c>
      <c r="BC24" s="36">
        <f t="shared" si="44"/>
        <v>1.8753002968380816E-3</v>
      </c>
      <c r="BD24" s="37">
        <f t="shared" si="44"/>
        <v>1.886821991953766E-3</v>
      </c>
      <c r="BF24" s="46">
        <f t="shared" si="18"/>
        <v>1.4267296822633245E-3</v>
      </c>
      <c r="BG24">
        <f t="shared" si="23"/>
        <v>17</v>
      </c>
      <c r="BH24">
        <f t="shared" si="24"/>
        <v>2</v>
      </c>
      <c r="BI24" s="46">
        <f t="shared" si="25"/>
        <v>3.2116698523181129E-4</v>
      </c>
    </row>
    <row r="25" spans="1:61" x14ac:dyDescent="0.35">
      <c r="A25" s="8">
        <v>43861</v>
      </c>
      <c r="B25" s="16">
        <v>106.5973945843585</v>
      </c>
      <c r="C25" s="17">
        <v>101.4994291461319</v>
      </c>
      <c r="D25" s="17">
        <v>101.3023786315683</v>
      </c>
      <c r="E25" s="17">
        <v>98.489053796063303</v>
      </c>
      <c r="F25" s="17">
        <v>107.05178559551361</v>
      </c>
      <c r="G25" s="17">
        <v>105.7140276165028</v>
      </c>
      <c r="H25" s="17">
        <v>94.779962001083533</v>
      </c>
      <c r="I25" s="17">
        <v>105.2718945445352</v>
      </c>
      <c r="J25" s="17">
        <v>111.09619526321529</v>
      </c>
      <c r="K25" s="17">
        <v>111.6479167296624</v>
      </c>
      <c r="L25" s="17">
        <v>111.1865549835675</v>
      </c>
      <c r="M25" s="17">
        <v>112.71820075935869</v>
      </c>
      <c r="N25" s="17">
        <v>110.9004244171545</v>
      </c>
      <c r="O25" s="17">
        <v>108.2296428615027</v>
      </c>
      <c r="P25" s="17">
        <v>101.131203263529</v>
      </c>
      <c r="Q25" s="17">
        <v>101.80526757036721</v>
      </c>
      <c r="R25" s="18">
        <v>100.6630076359202</v>
      </c>
      <c r="T25" s="42">
        <f t="shared" si="0"/>
        <v>43861</v>
      </c>
      <c r="U25" s="27">
        <f t="shared" si="19"/>
        <v>4.5130320943256308E-3</v>
      </c>
      <c r="V25" s="27">
        <f t="shared" si="42"/>
        <v>4.6006199203252329E-3</v>
      </c>
      <c r="W25" s="27">
        <f t="shared" si="27"/>
        <v>4.6055893265184444E-3</v>
      </c>
      <c r="X25" s="27">
        <f t="shared" si="28"/>
        <v>4.70282912440112E-3</v>
      </c>
      <c r="Y25" s="27">
        <f t="shared" si="29"/>
        <v>4.6125900770115358E-3</v>
      </c>
      <c r="Z25" s="27">
        <f t="shared" si="30"/>
        <v>4.7460107939487628E-3</v>
      </c>
      <c r="AA25" s="27">
        <f t="shared" si="31"/>
        <v>4.8266988483407491E-3</v>
      </c>
      <c r="AB25" s="27">
        <f t="shared" si="32"/>
        <v>4.8571596959605667E-3</v>
      </c>
      <c r="AC25" s="27">
        <f t="shared" si="33"/>
        <v>4.7849852716856933E-3</v>
      </c>
      <c r="AD25" s="27">
        <f t="shared" si="34"/>
        <v>4.8696313112379652E-3</v>
      </c>
      <c r="AE25" s="27">
        <f t="shared" si="35"/>
        <v>4.9724608914838431E-3</v>
      </c>
      <c r="AF25" s="27">
        <f t="shared" si="36"/>
        <v>5.0384055685621654E-3</v>
      </c>
      <c r="AG25" s="27">
        <f t="shared" si="37"/>
        <v>5.0826734461080214E-3</v>
      </c>
      <c r="AH25" s="27">
        <f t="shared" si="38"/>
        <v>5.2159143453835988E-3</v>
      </c>
      <c r="AI25" s="27">
        <f t="shared" si="39"/>
        <v>5.4404786193185117E-3</v>
      </c>
      <c r="AJ25" s="27">
        <f t="shared" si="40"/>
        <v>5.5044042384255754E-3</v>
      </c>
      <c r="AK25" s="28">
        <f t="shared" si="41"/>
        <v>5.5542036671956119E-3</v>
      </c>
      <c r="AM25" s="45">
        <f t="shared" si="20"/>
        <v>43861</v>
      </c>
      <c r="AN25" s="36">
        <f t="shared" si="26"/>
        <v>3.6131334947170999E-3</v>
      </c>
      <c r="AO25" s="36">
        <f t="shared" si="21"/>
        <v>3.5608798183317304E-3</v>
      </c>
      <c r="AP25" s="36">
        <f t="shared" si="21"/>
        <v>3.5034718006825808E-3</v>
      </c>
      <c r="AQ25" s="36">
        <f t="shared" si="21"/>
        <v>3.4838558153563498E-3</v>
      </c>
      <c r="AR25" s="36">
        <f t="shared" si="22"/>
        <v>3.6956071697016426E-3</v>
      </c>
      <c r="AS25" s="36">
        <f t="shared" si="22"/>
        <v>3.7408057077904151E-3</v>
      </c>
      <c r="AT25" s="36">
        <f t="shared" si="22"/>
        <v>3.4037880278498965E-3</v>
      </c>
      <c r="AU25" s="36">
        <f t="shared" si="22"/>
        <v>3.7987845982107595E-3</v>
      </c>
      <c r="AV25" s="36">
        <f t="shared" si="22"/>
        <v>3.8566981289786689E-3</v>
      </c>
      <c r="AW25" s="36">
        <f t="shared" si="43"/>
        <v>3.9370969151358952E-3</v>
      </c>
      <c r="AX25" s="36">
        <f t="shared" si="43"/>
        <v>3.9963668184855644E-3</v>
      </c>
      <c r="AY25" s="36">
        <f t="shared" si="43"/>
        <v>4.1063005383781643E-3</v>
      </c>
      <c r="AZ25" s="36">
        <f t="shared" si="43"/>
        <v>3.9533034063828189E-3</v>
      </c>
      <c r="BA25" s="36">
        <f t="shared" si="43"/>
        <v>3.943231245110001E-3</v>
      </c>
      <c r="BB25" s="36">
        <f t="shared" si="44"/>
        <v>3.803438602765572E-3</v>
      </c>
      <c r="BC25" s="36">
        <f t="shared" si="44"/>
        <v>3.8618900136793838E-3</v>
      </c>
      <c r="BD25" s="37">
        <f t="shared" si="44"/>
        <v>3.7640838252584658E-3</v>
      </c>
      <c r="BF25" s="46">
        <f t="shared" si="18"/>
        <v>3.7660432898126467E-3</v>
      </c>
      <c r="BG25">
        <f t="shared" si="23"/>
        <v>12</v>
      </c>
      <c r="BH25">
        <f t="shared" si="24"/>
        <v>7</v>
      </c>
      <c r="BI25" s="46">
        <f t="shared" si="25"/>
        <v>1.9926402014646254E-4</v>
      </c>
    </row>
    <row r="26" spans="1:61" x14ac:dyDescent="0.35">
      <c r="A26" s="8">
        <v>43864</v>
      </c>
      <c r="B26" s="16">
        <v>106.4054858976027</v>
      </c>
      <c r="C26" s="17">
        <v>101.3155570997841</v>
      </c>
      <c r="D26" s="17">
        <v>100.3669429884087</v>
      </c>
      <c r="E26" s="17">
        <v>98.30349455865904</v>
      </c>
      <c r="F26" s="17">
        <v>106.8498829803666</v>
      </c>
      <c r="G26" s="17">
        <v>105.5041347648324</v>
      </c>
      <c r="H26" s="17">
        <v>94.595011139648193</v>
      </c>
      <c r="I26" s="17">
        <v>105.0536421158219</v>
      </c>
      <c r="J26" s="17">
        <v>110.86582058291189</v>
      </c>
      <c r="K26" s="17">
        <v>111.40876435084969</v>
      </c>
      <c r="L26" s="17">
        <v>110.9401006595633</v>
      </c>
      <c r="M26" s="17">
        <v>112.4624295033998</v>
      </c>
      <c r="N26" s="17">
        <v>110.64399480688741</v>
      </c>
      <c r="O26" s="17">
        <v>107.97061271193751</v>
      </c>
      <c r="P26" s="17">
        <v>100.8763806071122</v>
      </c>
      <c r="Q26" s="17">
        <v>101.5449108450854</v>
      </c>
      <c r="R26" s="18">
        <v>100.4025701093821</v>
      </c>
      <c r="T26" s="42">
        <f t="shared" si="0"/>
        <v>43864</v>
      </c>
      <c r="U26" s="27">
        <f t="shared" si="19"/>
        <v>-1.8003131080649437E-3</v>
      </c>
      <c r="V26" s="27">
        <f t="shared" si="42"/>
        <v>-1.8115574431760706E-3</v>
      </c>
      <c r="W26" s="27">
        <f t="shared" si="27"/>
        <v>-9.234093570119839E-3</v>
      </c>
      <c r="X26" s="27">
        <f t="shared" si="28"/>
        <v>-1.8840594995307436E-3</v>
      </c>
      <c r="Y26" s="27">
        <f t="shared" si="29"/>
        <v>-1.8860275335329524E-3</v>
      </c>
      <c r="Z26" s="27">
        <f t="shared" si="30"/>
        <v>-1.9854777686820757E-3</v>
      </c>
      <c r="AA26" s="27">
        <f t="shared" si="31"/>
        <v>-1.95137091776032E-3</v>
      </c>
      <c r="AB26" s="27">
        <f t="shared" si="32"/>
        <v>-2.0732259988061053E-3</v>
      </c>
      <c r="AC26" s="27">
        <f t="shared" si="33"/>
        <v>-2.0736504950289447E-3</v>
      </c>
      <c r="AD26" s="27">
        <f t="shared" si="34"/>
        <v>-2.1420227606375741E-3</v>
      </c>
      <c r="AE26" s="27">
        <f t="shared" si="35"/>
        <v>-2.2165838670028526E-3</v>
      </c>
      <c r="AF26" s="27">
        <f t="shared" si="36"/>
        <v>-2.2691211732960292E-3</v>
      </c>
      <c r="AG26" s="27">
        <f t="shared" si="37"/>
        <v>-2.3122509369533084E-3</v>
      </c>
      <c r="AH26" s="27">
        <f t="shared" si="38"/>
        <v>-2.3933383010111831E-3</v>
      </c>
      <c r="AI26" s="27">
        <f t="shared" si="39"/>
        <v>-2.5197233711615752E-3</v>
      </c>
      <c r="AJ26" s="27">
        <f t="shared" si="40"/>
        <v>-2.5573993516774252E-3</v>
      </c>
      <c r="AK26" s="28">
        <f t="shared" si="41"/>
        <v>-2.5872217873724734E-3</v>
      </c>
      <c r="AM26" s="45">
        <f t="shared" si="20"/>
        <v>43864</v>
      </c>
      <c r="AN26" s="36">
        <f t="shared" si="26"/>
        <v>-1.4413306743167938E-3</v>
      </c>
      <c r="AO26" s="36">
        <f t="shared" si="21"/>
        <v>-1.4021454610182787E-3</v>
      </c>
      <c r="AP26" s="36">
        <f t="shared" si="21"/>
        <v>-7.0243749787901617E-3</v>
      </c>
      <c r="AQ26" s="36">
        <f t="shared" si="21"/>
        <v>-1.3957112772523749E-3</v>
      </c>
      <c r="AR26" s="36">
        <f t="shared" si="22"/>
        <v>-1.5110852598666014E-3</v>
      </c>
      <c r="AS26" s="36">
        <f t="shared" si="22"/>
        <v>-1.564953577275212E-3</v>
      </c>
      <c r="AT26" s="36">
        <f t="shared" si="22"/>
        <v>-1.3761067712045778E-3</v>
      </c>
      <c r="AU26" s="36">
        <f t="shared" si="22"/>
        <v>-1.6214700536662549E-3</v>
      </c>
      <c r="AV26" s="36">
        <f t="shared" si="22"/>
        <v>-1.6713622989933295E-3</v>
      </c>
      <c r="AW26" s="36">
        <f t="shared" si="43"/>
        <v>-1.7318254019754787E-3</v>
      </c>
      <c r="AX26" s="36">
        <f t="shared" si="43"/>
        <v>-1.7814684539101927E-3</v>
      </c>
      <c r="AY26" s="36">
        <f t="shared" si="43"/>
        <v>-1.8493337562362638E-3</v>
      </c>
      <c r="AZ26" s="36">
        <f t="shared" si="43"/>
        <v>-1.7984687787622833E-3</v>
      </c>
      <c r="BA26" s="36">
        <f t="shared" si="43"/>
        <v>-1.8093637555644543E-3</v>
      </c>
      <c r="BB26" s="36">
        <f t="shared" si="44"/>
        <v>-1.7615386087790573E-3</v>
      </c>
      <c r="BC26" s="36">
        <f t="shared" si="44"/>
        <v>-1.7942713851368814E-3</v>
      </c>
      <c r="BD26" s="37">
        <f t="shared" si="44"/>
        <v>-1.7533602053023251E-3</v>
      </c>
      <c r="BF26" s="46">
        <f t="shared" si="18"/>
        <v>-1.9581276881206191E-3</v>
      </c>
      <c r="BG26">
        <f t="shared" si="23"/>
        <v>7</v>
      </c>
      <c r="BH26">
        <f t="shared" si="24"/>
        <v>3</v>
      </c>
      <c r="BI26" s="46">
        <f t="shared" si="25"/>
        <v>1.3157086496760105E-3</v>
      </c>
    </row>
    <row r="27" spans="1:61" x14ac:dyDescent="0.35">
      <c r="A27" s="8">
        <v>43865</v>
      </c>
      <c r="B27" s="16">
        <v>105.9385521507692</v>
      </c>
      <c r="C27" s="17">
        <v>100.8635283030975</v>
      </c>
      <c r="D27" s="17">
        <v>99.913860427322362</v>
      </c>
      <c r="E27" s="17">
        <v>97.852075346523293</v>
      </c>
      <c r="F27" s="17">
        <v>106.3663974443357</v>
      </c>
      <c r="G27" s="17">
        <v>105.0075199392998</v>
      </c>
      <c r="H27" s="17">
        <v>94.14715737761712</v>
      </c>
      <c r="I27" s="17">
        <v>104.5415975664296</v>
      </c>
      <c r="J27" s="17">
        <v>110.3280443141756</v>
      </c>
      <c r="K27" s="17">
        <v>110.85204027912189</v>
      </c>
      <c r="L27" s="17">
        <v>110.3663776999713</v>
      </c>
      <c r="M27" s="17">
        <v>111.8655716306482</v>
      </c>
      <c r="N27" s="17">
        <v>110.04229717927051</v>
      </c>
      <c r="O27" s="17">
        <v>107.3590318535433</v>
      </c>
      <c r="P27" s="17">
        <v>100.2692202099152</v>
      </c>
      <c r="Q27" s="17">
        <v>100.9184789599188</v>
      </c>
      <c r="R27" s="18">
        <v>99.768335620963725</v>
      </c>
      <c r="T27" s="42">
        <f t="shared" si="0"/>
        <v>43865</v>
      </c>
      <c r="U27" s="27">
        <f t="shared" si="19"/>
        <v>-4.3882488096793626E-3</v>
      </c>
      <c r="V27" s="27">
        <f t="shared" si="42"/>
        <v>-4.4615931612694837E-3</v>
      </c>
      <c r="W27" s="27">
        <f t="shared" si="27"/>
        <v>-4.5142608472060752E-3</v>
      </c>
      <c r="X27" s="27">
        <f t="shared" si="28"/>
        <v>-4.5920973019568656E-3</v>
      </c>
      <c r="Y27" s="27">
        <f t="shared" si="29"/>
        <v>-4.5249046844509921E-3</v>
      </c>
      <c r="Z27" s="27">
        <f t="shared" si="30"/>
        <v>-4.7070650514271506E-3</v>
      </c>
      <c r="AA27" s="27">
        <f t="shared" si="31"/>
        <v>-4.7344332077927653E-3</v>
      </c>
      <c r="AB27" s="27">
        <f t="shared" si="32"/>
        <v>-4.8741246764940627E-3</v>
      </c>
      <c r="AC27" s="27">
        <f t="shared" si="33"/>
        <v>-4.8506948842191866E-3</v>
      </c>
      <c r="AD27" s="27">
        <f t="shared" si="34"/>
        <v>-4.9971299383103629E-3</v>
      </c>
      <c r="AE27" s="27">
        <f t="shared" si="35"/>
        <v>-5.1714660089642317E-3</v>
      </c>
      <c r="AF27" s="27">
        <f t="shared" si="36"/>
        <v>-5.3071756975830997E-3</v>
      </c>
      <c r="AG27" s="27">
        <f t="shared" si="37"/>
        <v>-5.4381408468401338E-3</v>
      </c>
      <c r="AH27" s="27">
        <f t="shared" si="38"/>
        <v>-5.6643270148506453E-3</v>
      </c>
      <c r="AI27" s="27">
        <f t="shared" si="39"/>
        <v>-6.0188558862130925E-3</v>
      </c>
      <c r="AJ27" s="27">
        <f t="shared" si="40"/>
        <v>-6.1690130992607672E-3</v>
      </c>
      <c r="AK27" s="28">
        <f t="shared" si="41"/>
        <v>-6.3169148730696234E-3</v>
      </c>
      <c r="AM27" s="45">
        <f t="shared" si="20"/>
        <v>43865</v>
      </c>
      <c r="AN27" s="36">
        <f t="shared" si="26"/>
        <v>-3.5132319970292976E-3</v>
      </c>
      <c r="AO27" s="36">
        <f t="shared" si="21"/>
        <v>-3.4532731068225805E-3</v>
      </c>
      <c r="AP27" s="36">
        <f t="shared" si="21"/>
        <v>-3.4339982264696618E-3</v>
      </c>
      <c r="AQ27" s="36">
        <f t="shared" si="21"/>
        <v>-3.401825681289646E-3</v>
      </c>
      <c r="AR27" s="36">
        <f t="shared" si="22"/>
        <v>-3.6253536331821352E-3</v>
      </c>
      <c r="AS27" s="36">
        <f t="shared" si="22"/>
        <v>-3.7101086735348804E-3</v>
      </c>
      <c r="AT27" s="36">
        <f t="shared" si="22"/>
        <v>-3.3387222981354583E-3</v>
      </c>
      <c r="AU27" s="36">
        <f t="shared" si="22"/>
        <v>-3.8120529094860067E-3</v>
      </c>
      <c r="AV27" s="36">
        <f t="shared" si="22"/>
        <v>-3.909660076680665E-3</v>
      </c>
      <c r="AW27" s="36">
        <f t="shared" si="43"/>
        <v>-4.0401795551239282E-3</v>
      </c>
      <c r="AX27" s="36">
        <f t="shared" si="43"/>
        <v>-4.1563072314045532E-3</v>
      </c>
      <c r="AY27" s="36">
        <f t="shared" si="43"/>
        <v>-4.3253481935302263E-3</v>
      </c>
      <c r="AZ27" s="36">
        <f t="shared" si="43"/>
        <v>-4.229785950672256E-3</v>
      </c>
      <c r="BA27" s="36">
        <f t="shared" si="43"/>
        <v>-4.2822312232270879E-3</v>
      </c>
      <c r="BB27" s="36">
        <f t="shared" si="44"/>
        <v>-4.2077821500515729E-3</v>
      </c>
      <c r="BC27" s="36">
        <f t="shared" si="44"/>
        <v>-4.3281795904413544E-3</v>
      </c>
      <c r="BD27" s="37">
        <f t="shared" si="44"/>
        <v>-4.2809732094792833E-3</v>
      </c>
      <c r="BF27" s="46">
        <f t="shared" si="18"/>
        <v>-3.8852361003859181E-3</v>
      </c>
      <c r="BG27">
        <f t="shared" si="23"/>
        <v>7</v>
      </c>
      <c r="BH27">
        <f t="shared" si="24"/>
        <v>16</v>
      </c>
      <c r="BI27" s="46">
        <f t="shared" si="25"/>
        <v>3.6992116170851002E-4</v>
      </c>
    </row>
    <row r="28" spans="1:61" x14ac:dyDescent="0.35">
      <c r="A28" s="8">
        <v>43866</v>
      </c>
      <c r="B28" s="16">
        <v>105.6095264791697</v>
      </c>
      <c r="C28" s="17">
        <v>100.5466960308045</v>
      </c>
      <c r="D28" s="17">
        <v>99.594125419853739</v>
      </c>
      <c r="E28" s="17">
        <v>97.531475679038479</v>
      </c>
      <c r="F28" s="17">
        <v>106.02189052408271</v>
      </c>
      <c r="G28" s="17">
        <v>104.650485434158</v>
      </c>
      <c r="H28" s="17">
        <v>93.826844675424368</v>
      </c>
      <c r="I28" s="17">
        <v>104.1716948104912</v>
      </c>
      <c r="J28" s="17">
        <v>109.939780071285</v>
      </c>
      <c r="K28" s="17">
        <v>110.45050158251139</v>
      </c>
      <c r="L28" s="17">
        <v>109.9535351901598</v>
      </c>
      <c r="M28" s="17">
        <v>111.4381585056729</v>
      </c>
      <c r="N28" s="17">
        <v>109.6126676400882</v>
      </c>
      <c r="O28" s="17">
        <v>106.924284357986</v>
      </c>
      <c r="P28" s="17">
        <v>99.838991333957949</v>
      </c>
      <c r="Q28" s="17">
        <v>100.4772851433432</v>
      </c>
      <c r="R28" s="18">
        <v>99.323500214347362</v>
      </c>
      <c r="T28" s="42">
        <f t="shared" si="0"/>
        <v>43866</v>
      </c>
      <c r="U28" s="27">
        <f t="shared" si="19"/>
        <v>-3.1058162011807777E-3</v>
      </c>
      <c r="V28" s="27">
        <f t="shared" si="42"/>
        <v>-3.1411975926611824E-3</v>
      </c>
      <c r="W28" s="27">
        <f t="shared" si="27"/>
        <v>-3.200106632864963E-3</v>
      </c>
      <c r="X28" s="27">
        <f t="shared" si="28"/>
        <v>-3.2763706477300092E-3</v>
      </c>
      <c r="Y28" s="27">
        <f t="shared" si="29"/>
        <v>-3.2388698736673938E-3</v>
      </c>
      <c r="Z28" s="27">
        <f t="shared" si="30"/>
        <v>-3.4000851115061348E-3</v>
      </c>
      <c r="AA28" s="27">
        <f t="shared" si="31"/>
        <v>-3.4022556932653547E-3</v>
      </c>
      <c r="AB28" s="27">
        <f t="shared" si="32"/>
        <v>-3.538330813276036E-3</v>
      </c>
      <c r="AC28" s="27">
        <f t="shared" si="33"/>
        <v>-3.5191799628475628E-3</v>
      </c>
      <c r="AD28" s="27">
        <f t="shared" si="34"/>
        <v>-3.6222941463183167E-3</v>
      </c>
      <c r="AE28" s="27">
        <f t="shared" si="35"/>
        <v>-3.7406547031361148E-3</v>
      </c>
      <c r="AF28" s="27">
        <f t="shared" si="36"/>
        <v>-3.8207745130602877E-3</v>
      </c>
      <c r="AG28" s="27">
        <f t="shared" si="37"/>
        <v>-3.9042218328320111E-3</v>
      </c>
      <c r="AH28" s="27">
        <f t="shared" si="38"/>
        <v>-4.0494729511940664E-3</v>
      </c>
      <c r="AI28" s="27">
        <f t="shared" si="39"/>
        <v>-4.2907372278009337E-3</v>
      </c>
      <c r="AJ28" s="27">
        <f t="shared" si="40"/>
        <v>-4.3717842472718038E-3</v>
      </c>
      <c r="AK28" s="28">
        <f t="shared" si="41"/>
        <v>-4.4586832470210336E-3</v>
      </c>
      <c r="AM28" s="45">
        <f t="shared" si="20"/>
        <v>43866</v>
      </c>
      <c r="AN28" s="36">
        <f t="shared" si="26"/>
        <v>-2.4865164506653304E-3</v>
      </c>
      <c r="AO28" s="36">
        <f t="shared" si="21"/>
        <v>-2.4312869367197551E-3</v>
      </c>
      <c r="AP28" s="36">
        <f t="shared" si="21"/>
        <v>-2.4343211156203776E-3</v>
      </c>
      <c r="AQ28" s="36">
        <f t="shared" si="21"/>
        <v>-2.4271353758383908E-3</v>
      </c>
      <c r="AR28" s="36">
        <f t="shared" si="22"/>
        <v>-2.5949825427823161E-3</v>
      </c>
      <c r="AS28" s="36">
        <f t="shared" si="22"/>
        <v>-2.6799470848891354E-3</v>
      </c>
      <c r="AT28" s="36">
        <f t="shared" si="22"/>
        <v>-2.3992707148907284E-3</v>
      </c>
      <c r="AU28" s="36">
        <f t="shared" si="22"/>
        <v>-2.7673285290631877E-3</v>
      </c>
      <c r="AV28" s="36">
        <f t="shared" si="22"/>
        <v>-2.8364590500551358E-3</v>
      </c>
      <c r="AW28" s="36">
        <f t="shared" si="43"/>
        <v>-2.9286248172983591E-3</v>
      </c>
      <c r="AX28" s="36">
        <f t="shared" si="43"/>
        <v>-3.0063641849104954E-3</v>
      </c>
      <c r="AY28" s="36">
        <f t="shared" si="43"/>
        <v>-3.1139312281441341E-3</v>
      </c>
      <c r="AZ28" s="36">
        <f t="shared" si="43"/>
        <v>-3.0367037415767384E-3</v>
      </c>
      <c r="BA28" s="36">
        <f t="shared" si="43"/>
        <v>-3.0614015511027143E-3</v>
      </c>
      <c r="BB28" s="36">
        <f t="shared" si="44"/>
        <v>-2.9996543959556329E-3</v>
      </c>
      <c r="BC28" s="36">
        <f t="shared" si="44"/>
        <v>-3.0672438278858977E-3</v>
      </c>
      <c r="BD28" s="37">
        <f t="shared" si="44"/>
        <v>-3.0216496365061542E-3</v>
      </c>
      <c r="BF28" s="46">
        <f t="shared" si="18"/>
        <v>-2.7819306578767346E-3</v>
      </c>
      <c r="BG28">
        <f t="shared" si="23"/>
        <v>7</v>
      </c>
      <c r="BH28">
        <f t="shared" si="24"/>
        <v>12</v>
      </c>
      <c r="BI28" s="46">
        <f t="shared" si="25"/>
        <v>2.6964070919653638E-4</v>
      </c>
    </row>
    <row r="29" spans="1:61" x14ac:dyDescent="0.35">
      <c r="A29" s="8">
        <v>43867</v>
      </c>
      <c r="B29" s="16">
        <v>105.67935493349979</v>
      </c>
      <c r="C29" s="17">
        <v>100.6155346860979</v>
      </c>
      <c r="D29" s="17">
        <v>99.662536374885178</v>
      </c>
      <c r="E29" s="17">
        <v>97.599189786674671</v>
      </c>
      <c r="F29" s="17">
        <v>106.0922964208665</v>
      </c>
      <c r="G29" s="17">
        <v>104.721317321901</v>
      </c>
      <c r="H29" s="17">
        <v>93.893612529321175</v>
      </c>
      <c r="I29" s="17">
        <v>104.24352140573291</v>
      </c>
      <c r="J29" s="17">
        <v>110.0143996865296</v>
      </c>
      <c r="K29" s="17">
        <v>110.5273030675129</v>
      </c>
      <c r="L29" s="17">
        <v>110.032651838435</v>
      </c>
      <c r="M29" s="17">
        <v>111.52069656134501</v>
      </c>
      <c r="N29" s="17">
        <v>109.6968958906116</v>
      </c>
      <c r="O29" s="17">
        <v>107.0110212650748</v>
      </c>
      <c r="P29" s="17">
        <v>99.926816443487695</v>
      </c>
      <c r="Q29" s="17">
        <v>100.5696231075879</v>
      </c>
      <c r="R29" s="18">
        <v>99.419350314632055</v>
      </c>
      <c r="T29" s="42">
        <f t="shared" si="0"/>
        <v>43867</v>
      </c>
      <c r="U29" s="27">
        <f t="shared" si="19"/>
        <v>6.6119465410041656E-4</v>
      </c>
      <c r="V29" s="27">
        <f t="shared" si="42"/>
        <v>6.8464363336517842E-4</v>
      </c>
      <c r="W29" s="27">
        <f t="shared" si="27"/>
        <v>6.8689749262862421E-4</v>
      </c>
      <c r="X29" s="27">
        <f t="shared" si="28"/>
        <v>6.9427953555245558E-4</v>
      </c>
      <c r="Y29" s="27">
        <f t="shared" si="29"/>
        <v>6.6406943354602177E-4</v>
      </c>
      <c r="Z29" s="27">
        <f t="shared" si="30"/>
        <v>6.7684241930776601E-4</v>
      </c>
      <c r="AA29" s="27">
        <f t="shared" si="31"/>
        <v>7.1160715387774687E-4</v>
      </c>
      <c r="AB29" s="27">
        <f t="shared" si="32"/>
        <v>6.8950203193263171E-4</v>
      </c>
      <c r="AC29" s="27">
        <f t="shared" si="33"/>
        <v>6.7873171290888656E-4</v>
      </c>
      <c r="AD29" s="27">
        <f t="shared" si="34"/>
        <v>6.9534754393241194E-4</v>
      </c>
      <c r="AE29" s="27">
        <f t="shared" si="35"/>
        <v>7.1954619865910452E-4</v>
      </c>
      <c r="AF29" s="27">
        <f t="shared" si="36"/>
        <v>7.4066241562942281E-4</v>
      </c>
      <c r="AG29" s="27">
        <f t="shared" si="37"/>
        <v>7.6841712127606598E-4</v>
      </c>
      <c r="AH29" s="27">
        <f t="shared" si="38"/>
        <v>8.1119932304996034E-4</v>
      </c>
      <c r="AI29" s="27">
        <f t="shared" si="39"/>
        <v>8.7966743610201625E-4</v>
      </c>
      <c r="AJ29" s="27">
        <f t="shared" si="40"/>
        <v>9.1899342336909662E-4</v>
      </c>
      <c r="AK29" s="28">
        <f t="shared" si="41"/>
        <v>9.6502942483733811E-4</v>
      </c>
      <c r="AM29" s="45">
        <f t="shared" si="20"/>
        <v>43867</v>
      </c>
      <c r="AN29" s="36">
        <f t="shared" si="26"/>
        <v>5.293524400727935E-4</v>
      </c>
      <c r="AO29" s="36">
        <f t="shared" si="21"/>
        <v>5.299141722246481E-4</v>
      </c>
      <c r="AP29" s="36">
        <f t="shared" si="21"/>
        <v>5.2252292264259447E-4</v>
      </c>
      <c r="AQ29" s="36">
        <f t="shared" si="21"/>
        <v>5.1432227993725914E-4</v>
      </c>
      <c r="AR29" s="36">
        <f t="shared" si="22"/>
        <v>5.320524301570727E-4</v>
      </c>
      <c r="AS29" s="36">
        <f t="shared" si="22"/>
        <v>5.334871948983812E-4</v>
      </c>
      <c r="AT29" s="36">
        <f t="shared" si="22"/>
        <v>5.0182536491458717E-4</v>
      </c>
      <c r="AU29" s="36">
        <f t="shared" si="22"/>
        <v>5.3925953917451129E-4</v>
      </c>
      <c r="AV29" s="36">
        <f t="shared" si="22"/>
        <v>5.4705776060456261E-4</v>
      </c>
      <c r="AW29" s="36">
        <f t="shared" si="43"/>
        <v>5.621884892693551E-4</v>
      </c>
      <c r="AX29" s="36">
        <f t="shared" si="43"/>
        <v>5.7829927986232223E-4</v>
      </c>
      <c r="AY29" s="36">
        <f t="shared" si="43"/>
        <v>6.0363986873797956E-4</v>
      </c>
      <c r="AZ29" s="36">
        <f t="shared" si="43"/>
        <v>5.9767483692852418E-4</v>
      </c>
      <c r="BA29" s="36">
        <f t="shared" si="43"/>
        <v>6.1326668822577E-4</v>
      </c>
      <c r="BB29" s="36">
        <f t="shared" si="44"/>
        <v>6.1497550457891958E-4</v>
      </c>
      <c r="BC29" s="36">
        <f t="shared" si="44"/>
        <v>6.4476578583575817E-4</v>
      </c>
      <c r="BD29" s="37">
        <f t="shared" si="44"/>
        <v>6.5400044121226406E-4</v>
      </c>
      <c r="BF29" s="46">
        <f t="shared" si="18"/>
        <v>5.6580029407513554E-4</v>
      </c>
      <c r="BG29">
        <f t="shared" si="23"/>
        <v>17</v>
      </c>
      <c r="BH29">
        <f t="shared" si="24"/>
        <v>7</v>
      </c>
      <c r="BI29" s="46">
        <f t="shared" si="25"/>
        <v>4.7284961621576851E-5</v>
      </c>
    </row>
    <row r="30" spans="1:61" x14ac:dyDescent="0.35">
      <c r="A30" s="8">
        <v>43868</v>
      </c>
      <c r="B30" s="16">
        <v>106.0228519231417</v>
      </c>
      <c r="C30" s="17">
        <v>100.9431913067139</v>
      </c>
      <c r="D30" s="17">
        <v>99.994884697903601</v>
      </c>
      <c r="E30" s="17">
        <v>97.933823635181923</v>
      </c>
      <c r="F30" s="17">
        <v>106.4573499773813</v>
      </c>
      <c r="G30" s="17">
        <v>105.10539468791811</v>
      </c>
      <c r="H30" s="17">
        <v>94.229346231354953</v>
      </c>
      <c r="I30" s="17">
        <v>104.6475659689543</v>
      </c>
      <c r="J30" s="17">
        <v>110.4452269657499</v>
      </c>
      <c r="K30" s="17">
        <v>110.9792656698385</v>
      </c>
      <c r="L30" s="17">
        <v>110.50394876867981</v>
      </c>
      <c r="M30" s="17">
        <v>112.01512645307039</v>
      </c>
      <c r="N30" s="17">
        <v>110.200939959419</v>
      </c>
      <c r="O30" s="17">
        <v>107.5272754029087</v>
      </c>
      <c r="P30" s="17">
        <v>100.4442677907056</v>
      </c>
      <c r="Q30" s="17">
        <v>101.1052863323842</v>
      </c>
      <c r="R30" s="18">
        <v>99.964412673434822</v>
      </c>
      <c r="T30" s="42">
        <f t="shared" si="0"/>
        <v>43868</v>
      </c>
      <c r="U30" s="27">
        <f t="shared" si="19"/>
        <v>3.2503698556642924E-3</v>
      </c>
      <c r="V30" s="27">
        <f t="shared" si="42"/>
        <v>3.25652118868347E-3</v>
      </c>
      <c r="W30" s="27">
        <f t="shared" si="27"/>
        <v>3.3347367537213124E-3</v>
      </c>
      <c r="X30" s="27">
        <f t="shared" si="28"/>
        <v>3.4286539595120846E-3</v>
      </c>
      <c r="Y30" s="27">
        <f t="shared" si="29"/>
        <v>3.4409054081234736E-3</v>
      </c>
      <c r="Z30" s="27">
        <f t="shared" si="30"/>
        <v>3.6676139666624863E-3</v>
      </c>
      <c r="AA30" s="27">
        <f t="shared" si="31"/>
        <v>3.5756820191461536E-3</v>
      </c>
      <c r="AB30" s="27">
        <f t="shared" si="32"/>
        <v>3.8759680963653675E-3</v>
      </c>
      <c r="AC30" s="27">
        <f t="shared" si="33"/>
        <v>3.9160989874769125E-3</v>
      </c>
      <c r="AD30" s="27">
        <f t="shared" si="34"/>
        <v>4.0891489232259826E-3</v>
      </c>
      <c r="AE30" s="27">
        <f t="shared" si="35"/>
        <v>4.2832461307651393E-3</v>
      </c>
      <c r="AF30" s="27">
        <f t="shared" si="36"/>
        <v>4.4335258563723556E-3</v>
      </c>
      <c r="AG30" s="27">
        <f t="shared" si="37"/>
        <v>4.5948799618726888E-3</v>
      </c>
      <c r="AH30" s="27">
        <f t="shared" si="38"/>
        <v>4.8243081107981478E-3</v>
      </c>
      <c r="AI30" s="27">
        <f t="shared" si="39"/>
        <v>5.1783031385828071E-3</v>
      </c>
      <c r="AJ30" s="27">
        <f t="shared" si="40"/>
        <v>5.3262924553594271E-3</v>
      </c>
      <c r="AK30" s="28">
        <f t="shared" si="41"/>
        <v>5.4824574600196296E-3</v>
      </c>
      <c r="AM30" s="45">
        <f t="shared" si="20"/>
        <v>43868</v>
      </c>
      <c r="AN30" s="36">
        <f t="shared" si="26"/>
        <v>2.6022461064448324E-3</v>
      </c>
      <c r="AO30" s="36">
        <f t="shared" si="21"/>
        <v>2.5205474000410057E-3</v>
      </c>
      <c r="AP30" s="36">
        <f t="shared" si="21"/>
        <v>2.5367342485558024E-3</v>
      </c>
      <c r="AQ30" s="36">
        <f t="shared" si="21"/>
        <v>2.5399468532065522E-3</v>
      </c>
      <c r="AR30" s="36">
        <f t="shared" si="22"/>
        <v>2.7568534129885271E-3</v>
      </c>
      <c r="AS30" s="36">
        <f t="shared" si="22"/>
        <v>2.8908133285233716E-3</v>
      </c>
      <c r="AT30" s="36">
        <f t="shared" si="22"/>
        <v>2.5215709599018675E-3</v>
      </c>
      <c r="AU30" s="36">
        <f t="shared" si="22"/>
        <v>3.0313946481673542E-3</v>
      </c>
      <c r="AV30" s="36">
        <f t="shared" si="22"/>
        <v>3.1563757839063915E-3</v>
      </c>
      <c r="AW30" s="36">
        <f t="shared" si="43"/>
        <v>3.306076904428207E-3</v>
      </c>
      <c r="AX30" s="36">
        <f t="shared" si="43"/>
        <v>3.4424449152959421E-3</v>
      </c>
      <c r="AY30" s="36">
        <f t="shared" si="43"/>
        <v>3.6133235729434695E-3</v>
      </c>
      <c r="AZ30" s="36">
        <f t="shared" si="43"/>
        <v>3.5738976343445777E-3</v>
      </c>
      <c r="BA30" s="36">
        <f t="shared" si="43"/>
        <v>3.6471769317633997E-3</v>
      </c>
      <c r="BB30" s="36">
        <f t="shared" si="44"/>
        <v>3.6201517241832406E-3</v>
      </c>
      <c r="BC30" s="36">
        <f t="shared" si="44"/>
        <v>3.7369267866801739E-3</v>
      </c>
      <c r="BD30" s="37">
        <f t="shared" si="44"/>
        <v>3.7154614206553029E-3</v>
      </c>
      <c r="BF30" s="46">
        <f t="shared" si="18"/>
        <v>3.130114272472354E-3</v>
      </c>
      <c r="BG30">
        <f t="shared" si="23"/>
        <v>16</v>
      </c>
      <c r="BH30">
        <f t="shared" si="24"/>
        <v>2</v>
      </c>
      <c r="BI30" s="46">
        <f t="shared" si="25"/>
        <v>4.8122592156126995E-4</v>
      </c>
    </row>
    <row r="31" spans="1:61" x14ac:dyDescent="0.35">
      <c r="A31" s="8">
        <v>43871</v>
      </c>
      <c r="B31" s="16">
        <v>106.307322700786</v>
      </c>
      <c r="C31" s="17">
        <v>101.21690544972979</v>
      </c>
      <c r="D31" s="17">
        <v>100.27058468134599</v>
      </c>
      <c r="E31" s="17">
        <v>98.209562709456605</v>
      </c>
      <c r="F31" s="17">
        <v>106.75319854088769</v>
      </c>
      <c r="G31" s="17">
        <v>105.408295073613</v>
      </c>
      <c r="H31" s="17">
        <v>94.503698516507058</v>
      </c>
      <c r="I31" s="17">
        <v>104.95662169915209</v>
      </c>
      <c r="J31" s="17">
        <v>110.76452640832289</v>
      </c>
      <c r="K31" s="17">
        <v>111.3026310799886</v>
      </c>
      <c r="L31" s="17">
        <v>110.8282306330125</v>
      </c>
      <c r="M31" s="17">
        <v>112.3423751763105</v>
      </c>
      <c r="N31" s="17">
        <v>110.5194204630191</v>
      </c>
      <c r="O31" s="17">
        <v>107.8390563742192</v>
      </c>
      <c r="P31" s="17">
        <v>100.74022230937641</v>
      </c>
      <c r="Q31" s="17">
        <v>101.3987871189093</v>
      </c>
      <c r="R31" s="18">
        <v>100.2492780058508</v>
      </c>
      <c r="T31" s="42">
        <f t="shared" si="0"/>
        <v>43871</v>
      </c>
      <c r="U31" s="27">
        <f t="shared" si="19"/>
        <v>2.6831081458789097E-3</v>
      </c>
      <c r="V31" s="27">
        <f t="shared" si="42"/>
        <v>2.7115661737324714E-3</v>
      </c>
      <c r="W31" s="27">
        <f t="shared" si="27"/>
        <v>2.7571408705087119E-3</v>
      </c>
      <c r="X31" s="27">
        <f t="shared" si="28"/>
        <v>2.815565287247912E-3</v>
      </c>
      <c r="Y31" s="27">
        <f t="shared" si="29"/>
        <v>2.7790337028796852E-3</v>
      </c>
      <c r="Z31" s="27">
        <f t="shared" si="30"/>
        <v>2.8818728724084863E-3</v>
      </c>
      <c r="AA31" s="27">
        <f t="shared" si="31"/>
        <v>2.9115376061137344E-3</v>
      </c>
      <c r="AB31" s="27">
        <f t="shared" si="32"/>
        <v>2.9533007035202896E-3</v>
      </c>
      <c r="AC31" s="27">
        <f t="shared" si="33"/>
        <v>2.8910207470713711E-3</v>
      </c>
      <c r="AD31" s="27">
        <f t="shared" si="34"/>
        <v>2.9137461686952193E-3</v>
      </c>
      <c r="AE31" s="27">
        <f t="shared" si="35"/>
        <v>2.9345726369607306E-3</v>
      </c>
      <c r="AF31" s="27">
        <f t="shared" si="36"/>
        <v>2.9214690337131533E-3</v>
      </c>
      <c r="AG31" s="27">
        <f t="shared" si="37"/>
        <v>2.8899980682322024E-3</v>
      </c>
      <c r="AH31" s="27">
        <f t="shared" si="38"/>
        <v>2.8995524172099607E-3</v>
      </c>
      <c r="AI31" s="27">
        <f t="shared" si="39"/>
        <v>2.9464550360154274E-3</v>
      </c>
      <c r="AJ31" s="27">
        <f t="shared" si="40"/>
        <v>2.9029222622467543E-3</v>
      </c>
      <c r="AK31" s="28">
        <f t="shared" si="41"/>
        <v>2.8496674446192305E-3</v>
      </c>
      <c r="AM31" s="45">
        <f t="shared" si="20"/>
        <v>43871</v>
      </c>
      <c r="AN31" s="36">
        <f t="shared" si="26"/>
        <v>2.1480963815906549E-3</v>
      </c>
      <c r="AO31" s="36">
        <f t="shared" si="21"/>
        <v>2.0987522184689328E-3</v>
      </c>
      <c r="AP31" s="36">
        <f t="shared" si="21"/>
        <v>2.0973570601959773E-3</v>
      </c>
      <c r="AQ31" s="36">
        <f t="shared" si="21"/>
        <v>2.0857707647932533E-3</v>
      </c>
      <c r="AR31" s="36">
        <f t="shared" si="22"/>
        <v>2.2265618027472039E-3</v>
      </c>
      <c r="AS31" s="36">
        <f t="shared" si="22"/>
        <v>2.2714921980323691E-3</v>
      </c>
      <c r="AT31" s="36">
        <f t="shared" si="22"/>
        <v>2.0532163198314058E-3</v>
      </c>
      <c r="AU31" s="36">
        <f t="shared" si="22"/>
        <v>2.3097764802232188E-3</v>
      </c>
      <c r="AV31" s="36">
        <f t="shared" si="22"/>
        <v>2.3301627221395255E-3</v>
      </c>
      <c r="AW31" s="36">
        <f t="shared" si="43"/>
        <v>2.3557637773900849E-3</v>
      </c>
      <c r="AX31" s="36">
        <f t="shared" si="43"/>
        <v>2.3585160283253392E-3</v>
      </c>
      <c r="AY31" s="36">
        <f t="shared" si="43"/>
        <v>2.3809972624762197E-3</v>
      </c>
      <c r="AZ31" s="36">
        <f t="shared" si="43"/>
        <v>2.2478404974710072E-3</v>
      </c>
      <c r="BA31" s="36">
        <f t="shared" si="43"/>
        <v>2.1920616274107305E-3</v>
      </c>
      <c r="BB31" s="36">
        <f t="shared" si="44"/>
        <v>2.0598667156783855E-3</v>
      </c>
      <c r="BC31" s="36">
        <f t="shared" si="44"/>
        <v>2.0366902591923228E-3</v>
      </c>
      <c r="BD31" s="37">
        <f t="shared" si="44"/>
        <v>1.9312196272184524E-3</v>
      </c>
      <c r="BF31" s="46">
        <f t="shared" si="18"/>
        <v>2.1873024554814758E-3</v>
      </c>
      <c r="BG31">
        <f t="shared" si="23"/>
        <v>12</v>
      </c>
      <c r="BH31">
        <f t="shared" si="24"/>
        <v>17</v>
      </c>
      <c r="BI31" s="46">
        <f t="shared" si="25"/>
        <v>1.3536874774084171E-4</v>
      </c>
    </row>
    <row r="32" spans="1:61" x14ac:dyDescent="0.35">
      <c r="A32" s="8">
        <v>43872</v>
      </c>
      <c r="B32" s="16">
        <v>106.107438041859</v>
      </c>
      <c r="C32" s="17">
        <v>101.0273819338411</v>
      </c>
      <c r="D32" s="17">
        <v>100.0775820670442</v>
      </c>
      <c r="E32" s="17">
        <v>98.014632092359335</v>
      </c>
      <c r="F32" s="17">
        <v>106.5392060488884</v>
      </c>
      <c r="G32" s="17">
        <v>105.1830868714875</v>
      </c>
      <c r="H32" s="17">
        <v>94.307580265039576</v>
      </c>
      <c r="I32" s="17">
        <v>104.7209025593485</v>
      </c>
      <c r="J32" s="17">
        <v>110.5158872731278</v>
      </c>
      <c r="K32" s="17">
        <v>111.04522690237781</v>
      </c>
      <c r="L32" s="17">
        <v>110.56434412139819</v>
      </c>
      <c r="M32" s="17">
        <v>112.07061016730179</v>
      </c>
      <c r="N32" s="17">
        <v>110.2488375501953</v>
      </c>
      <c r="O32" s="17">
        <v>107.5681416762549</v>
      </c>
      <c r="P32" s="17">
        <v>100.4759071094517</v>
      </c>
      <c r="Q32" s="17">
        <v>101.13139825596041</v>
      </c>
      <c r="R32" s="18">
        <v>99.983942842564105</v>
      </c>
      <c r="T32" s="42">
        <f t="shared" si="0"/>
        <v>43872</v>
      </c>
      <c r="U32" s="27">
        <f t="shared" si="19"/>
        <v>-1.8802529670473023E-3</v>
      </c>
      <c r="V32" s="27">
        <f t="shared" si="42"/>
        <v>-1.8724492222578215E-3</v>
      </c>
      <c r="W32" s="27">
        <f t="shared" si="27"/>
        <v>-1.9248178806889893E-3</v>
      </c>
      <c r="X32" s="27">
        <f t="shared" si="28"/>
        <v>-1.9848435500517958E-3</v>
      </c>
      <c r="Y32" s="27">
        <f t="shared" si="29"/>
        <v>-2.0045534459309788E-3</v>
      </c>
      <c r="Z32" s="27">
        <f t="shared" si="30"/>
        <v>-2.136532062948393E-3</v>
      </c>
      <c r="AA32" s="27">
        <f t="shared" si="31"/>
        <v>-2.0752441919850151E-3</v>
      </c>
      <c r="AB32" s="27">
        <f t="shared" si="32"/>
        <v>-2.2458720182444436E-3</v>
      </c>
      <c r="AC32" s="27">
        <f t="shared" si="33"/>
        <v>-2.2447541939421001E-3</v>
      </c>
      <c r="AD32" s="27">
        <f t="shared" si="34"/>
        <v>-2.3126513283033834E-3</v>
      </c>
      <c r="AE32" s="27">
        <f t="shared" si="35"/>
        <v>-2.3810405535401591E-3</v>
      </c>
      <c r="AF32" s="27">
        <f t="shared" si="36"/>
        <v>-2.4190783627477952E-3</v>
      </c>
      <c r="AG32" s="27">
        <f t="shared" si="37"/>
        <v>-2.4482838553639974E-3</v>
      </c>
      <c r="AH32" s="27">
        <f t="shared" si="38"/>
        <v>-2.5122131727876029E-3</v>
      </c>
      <c r="AI32" s="27">
        <f t="shared" si="39"/>
        <v>-2.6237305603018513E-3</v>
      </c>
      <c r="AJ32" s="27">
        <f t="shared" si="40"/>
        <v>-2.6370025771149663E-3</v>
      </c>
      <c r="AK32" s="28">
        <f t="shared" si="41"/>
        <v>-2.6467538576308014E-3</v>
      </c>
      <c r="AM32" s="45">
        <f t="shared" si="20"/>
        <v>43872</v>
      </c>
      <c r="AN32" s="36">
        <f t="shared" si="26"/>
        <v>-1.5053305254180702E-3</v>
      </c>
      <c r="AO32" s="36">
        <f t="shared" si="21"/>
        <v>-1.4492756980275538E-3</v>
      </c>
      <c r="AP32" s="36">
        <f t="shared" si="21"/>
        <v>-1.4642089618401143E-3</v>
      </c>
      <c r="AQ32" s="36">
        <f t="shared" si="21"/>
        <v>-1.4703721018783703E-3</v>
      </c>
      <c r="AR32" s="36">
        <f t="shared" si="22"/>
        <v>-1.6060482208799002E-3</v>
      </c>
      <c r="AS32" s="36">
        <f t="shared" si="22"/>
        <v>-1.6840145720159235E-3</v>
      </c>
      <c r="AT32" s="36">
        <f t="shared" si="22"/>
        <v>-1.4634622041878327E-3</v>
      </c>
      <c r="AU32" s="36">
        <f t="shared" si="22"/>
        <v>-1.7564965054689794E-3</v>
      </c>
      <c r="AV32" s="36">
        <f t="shared" si="22"/>
        <v>-1.8092718803173328E-3</v>
      </c>
      <c r="AW32" s="36">
        <f t="shared" si="43"/>
        <v>-1.8697785989332855E-3</v>
      </c>
      <c r="AX32" s="36">
        <f t="shared" si="43"/>
        <v>-1.9136422928802258E-3</v>
      </c>
      <c r="AY32" s="36">
        <f t="shared" si="43"/>
        <v>-1.971548865639453E-3</v>
      </c>
      <c r="AZ32" s="36">
        <f t="shared" si="43"/>
        <v>-1.9042751827021173E-3</v>
      </c>
      <c r="BA32" s="36">
        <f t="shared" si="43"/>
        <v>-1.8992331586274278E-3</v>
      </c>
      <c r="BB32" s="36">
        <f t="shared" si="44"/>
        <v>-1.8342500347070243E-3</v>
      </c>
      <c r="BC32" s="36">
        <f t="shared" si="44"/>
        <v>-1.8501210081038604E-3</v>
      </c>
      <c r="BD32" s="37">
        <f t="shared" si="44"/>
        <v>-1.7937050893163939E-3</v>
      </c>
      <c r="BF32" s="46">
        <f t="shared" si="18"/>
        <v>-1.7202961706437568E-3</v>
      </c>
      <c r="BG32">
        <f t="shared" si="23"/>
        <v>2</v>
      </c>
      <c r="BH32">
        <f t="shared" si="24"/>
        <v>12</v>
      </c>
      <c r="BI32" s="46">
        <f t="shared" si="25"/>
        <v>1.872858776219886E-4</v>
      </c>
    </row>
    <row r="33" spans="1:61" x14ac:dyDescent="0.35">
      <c r="A33" s="8">
        <v>43873</v>
      </c>
      <c r="B33" s="16">
        <v>105.7824140917205</v>
      </c>
      <c r="C33" s="17">
        <v>100.7084261235775</v>
      </c>
      <c r="D33" s="17">
        <v>99.760440649107437</v>
      </c>
      <c r="E33" s="17">
        <v>97.700965602039858</v>
      </c>
      <c r="F33" s="17">
        <v>106.2115213623994</v>
      </c>
      <c r="G33" s="17">
        <v>104.85686330214131</v>
      </c>
      <c r="H33" s="17">
        <v>93.998972362138275</v>
      </c>
      <c r="I33" s="17">
        <v>104.3960790194113</v>
      </c>
      <c r="J33" s="17">
        <v>110.18705978619251</v>
      </c>
      <c r="K33" s="17">
        <v>110.7177057466544</v>
      </c>
      <c r="L33" s="17">
        <v>110.240730097073</v>
      </c>
      <c r="M33" s="17">
        <v>111.747789189196</v>
      </c>
      <c r="N33" s="17">
        <v>109.9389497214428</v>
      </c>
      <c r="O33" s="17">
        <v>107.2676128737798</v>
      </c>
      <c r="P33" s="17">
        <v>100.1939062146096</v>
      </c>
      <c r="Q33" s="17">
        <v>100.8530068833013</v>
      </c>
      <c r="R33" s="18">
        <v>99.715409858187627</v>
      </c>
      <c r="T33" s="42">
        <f t="shared" si="0"/>
        <v>43873</v>
      </c>
      <c r="U33" s="27">
        <f t="shared" si="19"/>
        <v>-3.0631589654467328E-3</v>
      </c>
      <c r="V33" s="27">
        <f t="shared" si="42"/>
        <v>-3.1571223974948825E-3</v>
      </c>
      <c r="W33" s="27">
        <f t="shared" si="27"/>
        <v>-3.1689556380799511E-3</v>
      </c>
      <c r="X33" s="27">
        <f t="shared" si="28"/>
        <v>-3.2002006600800881E-3</v>
      </c>
      <c r="Y33" s="27">
        <f t="shared" si="29"/>
        <v>-3.0757192459144322E-3</v>
      </c>
      <c r="Z33" s="27">
        <f t="shared" si="30"/>
        <v>-3.1014831286020339E-3</v>
      </c>
      <c r="AA33" s="27">
        <f t="shared" si="31"/>
        <v>-3.2723552235567333E-3</v>
      </c>
      <c r="AB33" s="27">
        <f t="shared" si="32"/>
        <v>-3.101802333618231E-3</v>
      </c>
      <c r="AC33" s="27">
        <f t="shared" si="33"/>
        <v>-2.9753865715490546E-3</v>
      </c>
      <c r="AD33" s="27">
        <f t="shared" si="34"/>
        <v>-2.9494392947778669E-3</v>
      </c>
      <c r="AE33" s="27">
        <f t="shared" si="35"/>
        <v>-2.9269293540951091E-3</v>
      </c>
      <c r="AF33" s="27">
        <f t="shared" si="36"/>
        <v>-2.8805141474993468E-3</v>
      </c>
      <c r="AG33" s="27">
        <f t="shared" si="37"/>
        <v>-2.810803593384148E-3</v>
      </c>
      <c r="AH33" s="27">
        <f t="shared" si="38"/>
        <v>-2.7938458152376722E-3</v>
      </c>
      <c r="AI33" s="27">
        <f t="shared" si="39"/>
        <v>-2.8066518925269346E-3</v>
      </c>
      <c r="AJ33" s="27">
        <f t="shared" si="40"/>
        <v>-2.7527689467370386E-3</v>
      </c>
      <c r="AK33" s="28">
        <f t="shared" si="41"/>
        <v>-2.6857611006531057E-3</v>
      </c>
      <c r="AM33" s="45">
        <f t="shared" si="20"/>
        <v>43873</v>
      </c>
      <c r="AN33" s="36">
        <f t="shared" si="26"/>
        <v>-2.4523650677366541E-3</v>
      </c>
      <c r="AO33" s="36">
        <f t="shared" si="21"/>
        <v>-2.443612735661039E-3</v>
      </c>
      <c r="AP33" s="36">
        <f t="shared" si="21"/>
        <v>-2.4106245538874191E-3</v>
      </c>
      <c r="AQ33" s="36">
        <f t="shared" si="21"/>
        <v>-2.3707086489873292E-3</v>
      </c>
      <c r="AR33" s="36">
        <f t="shared" si="22"/>
        <v>-2.4642662598266434E-3</v>
      </c>
      <c r="AS33" s="36">
        <f t="shared" si="22"/>
        <v>-2.4445890019641234E-3</v>
      </c>
      <c r="AT33" s="36">
        <f t="shared" si="22"/>
        <v>-2.3076649036522083E-3</v>
      </c>
      <c r="AU33" s="36">
        <f t="shared" si="22"/>
        <v>-2.4259196051228185E-3</v>
      </c>
      <c r="AV33" s="36">
        <f t="shared" si="22"/>
        <v>-2.3981615766685382E-3</v>
      </c>
      <c r="AW33" s="36">
        <f t="shared" si="43"/>
        <v>-2.3846216698279053E-3</v>
      </c>
      <c r="AX33" s="36">
        <f t="shared" si="43"/>
        <v>-2.352373121886239E-3</v>
      </c>
      <c r="AY33" s="36">
        <f t="shared" si="43"/>
        <v>-2.3476190302119675E-3</v>
      </c>
      <c r="AZ33" s="36">
        <f t="shared" si="43"/>
        <v>-2.1862430349341906E-3</v>
      </c>
      <c r="BA33" s="36">
        <f t="shared" si="43"/>
        <v>-2.11214743631968E-3</v>
      </c>
      <c r="BB33" s="36">
        <f t="shared" si="44"/>
        <v>-1.9621303380655802E-3</v>
      </c>
      <c r="BC33" s="36">
        <f t="shared" si="44"/>
        <v>-1.9313426930307063E-3</v>
      </c>
      <c r="BD33" s="37">
        <f t="shared" si="44"/>
        <v>-1.8201402979126096E-3</v>
      </c>
      <c r="BF33" s="46">
        <f t="shared" si="18"/>
        <v>-2.2832076456291558E-3</v>
      </c>
      <c r="BG33">
        <f t="shared" si="23"/>
        <v>17</v>
      </c>
      <c r="BH33">
        <f t="shared" si="24"/>
        <v>5</v>
      </c>
      <c r="BI33" s="46">
        <f t="shared" si="25"/>
        <v>2.0470300546665657E-4</v>
      </c>
    </row>
    <row r="34" spans="1:61" x14ac:dyDescent="0.35">
      <c r="A34" s="8">
        <v>43874</v>
      </c>
      <c r="B34" s="16">
        <v>105.91707574233909</v>
      </c>
      <c r="C34" s="17">
        <v>100.84188073349451</v>
      </c>
      <c r="D34" s="17">
        <v>99.89245389067348</v>
      </c>
      <c r="E34" s="17">
        <v>97.831046006923984</v>
      </c>
      <c r="F34" s="17">
        <v>106.3450801766494</v>
      </c>
      <c r="G34" s="17">
        <v>104.9877593790309</v>
      </c>
      <c r="H34" s="17">
        <v>94.126438187364073</v>
      </c>
      <c r="I34" s="17">
        <v>104.5244831510023</v>
      </c>
      <c r="J34" s="17">
        <v>110.31517679110939</v>
      </c>
      <c r="K34" s="17">
        <v>110.84359756305599</v>
      </c>
      <c r="L34" s="17">
        <v>110.3634854004019</v>
      </c>
      <c r="M34" s="17">
        <v>111.86879891380811</v>
      </c>
      <c r="N34" s="17">
        <v>110.0538119476209</v>
      </c>
      <c r="O34" s="17">
        <v>107.3777934427159</v>
      </c>
      <c r="P34" s="17">
        <v>100.2960811404474</v>
      </c>
      <c r="Q34" s="17">
        <v>100.95302931530119</v>
      </c>
      <c r="R34" s="18">
        <v>99.811133038134585</v>
      </c>
      <c r="T34" s="42">
        <f t="shared" si="0"/>
        <v>43874</v>
      </c>
      <c r="U34" s="27">
        <f t="shared" si="19"/>
        <v>1.2730060263308474E-3</v>
      </c>
      <c r="V34" s="27">
        <f t="shared" si="42"/>
        <v>1.3251583313718118E-3</v>
      </c>
      <c r="W34" s="27">
        <f t="shared" si="27"/>
        <v>1.3233025105650054E-3</v>
      </c>
      <c r="X34" s="27">
        <f t="shared" si="28"/>
        <v>1.3314137079665223E-3</v>
      </c>
      <c r="Y34" s="27">
        <f t="shared" si="29"/>
        <v>1.2574795326987243E-3</v>
      </c>
      <c r="Z34" s="27">
        <f t="shared" si="30"/>
        <v>1.2483310368767153E-3</v>
      </c>
      <c r="AA34" s="27">
        <f t="shared" si="31"/>
        <v>1.3560342418927895E-3</v>
      </c>
      <c r="AB34" s="27">
        <f t="shared" si="32"/>
        <v>1.2299708264629228E-3</v>
      </c>
      <c r="AC34" s="27">
        <f t="shared" si="33"/>
        <v>1.1627227840136367E-3</v>
      </c>
      <c r="AD34" s="27">
        <f t="shared" si="34"/>
        <v>1.137052249706727E-3</v>
      </c>
      <c r="AE34" s="27">
        <f t="shared" si="35"/>
        <v>1.1135204131975662E-3</v>
      </c>
      <c r="AF34" s="27">
        <f t="shared" si="36"/>
        <v>1.0828824936055526E-3</v>
      </c>
      <c r="AG34" s="27">
        <f t="shared" si="37"/>
        <v>1.0447819127719082E-3</v>
      </c>
      <c r="AH34" s="27">
        <f t="shared" si="38"/>
        <v>1.0271559698615818E-3</v>
      </c>
      <c r="AI34" s="27">
        <f t="shared" si="39"/>
        <v>1.0197718573716763E-3</v>
      </c>
      <c r="AJ34" s="27">
        <f t="shared" si="40"/>
        <v>9.9176450054305754E-4</v>
      </c>
      <c r="AK34" s="28">
        <f t="shared" si="41"/>
        <v>9.5996376170037756E-4</v>
      </c>
      <c r="AM34" s="45">
        <f t="shared" si="20"/>
        <v>43874</v>
      </c>
      <c r="AN34" s="36">
        <f t="shared" si="26"/>
        <v>1.0191686246804764E-3</v>
      </c>
      <c r="AO34" s="36">
        <f t="shared" si="21"/>
        <v>1.0256725484817824E-3</v>
      </c>
      <c r="AP34" s="36">
        <f t="shared" si="21"/>
        <v>1.0066362197867996E-3</v>
      </c>
      <c r="AQ34" s="36">
        <f t="shared" si="21"/>
        <v>9.8631127486159976E-4</v>
      </c>
      <c r="AR34" s="36">
        <f t="shared" si="22"/>
        <v>1.0074926015982179E-3</v>
      </c>
      <c r="AS34" s="36">
        <f t="shared" si="22"/>
        <v>9.8393452326622712E-4</v>
      </c>
      <c r="AT34" s="36">
        <f t="shared" si="22"/>
        <v>9.562753473827953E-4</v>
      </c>
      <c r="AU34" s="36">
        <f t="shared" si="22"/>
        <v>9.6196018337665196E-4</v>
      </c>
      <c r="AV34" s="36">
        <f t="shared" si="22"/>
        <v>9.3715456391499125E-4</v>
      </c>
      <c r="AW34" s="36">
        <f t="shared" si="43"/>
        <v>9.1930674388788884E-4</v>
      </c>
      <c r="AX34" s="36">
        <f t="shared" si="43"/>
        <v>8.9493635608688398E-4</v>
      </c>
      <c r="AY34" s="36">
        <f t="shared" si="43"/>
        <v>8.8254923228852527E-4</v>
      </c>
      <c r="AZ34" s="36">
        <f t="shared" si="43"/>
        <v>8.126313717539903E-4</v>
      </c>
      <c r="BA34" s="36">
        <f t="shared" si="43"/>
        <v>7.7652991321535585E-4</v>
      </c>
      <c r="BB34" s="36">
        <f t="shared" si="44"/>
        <v>7.12922505488539E-4</v>
      </c>
      <c r="BC34" s="36">
        <f t="shared" si="44"/>
        <v>6.9582197358100922E-4</v>
      </c>
      <c r="BD34" s="37">
        <f t="shared" si="44"/>
        <v>6.5056744130434583E-4</v>
      </c>
      <c r="BF34" s="46">
        <f t="shared" si="18"/>
        <v>8.958747897032988E-4</v>
      </c>
      <c r="BG34">
        <f t="shared" si="23"/>
        <v>2</v>
      </c>
      <c r="BH34">
        <f t="shared" si="24"/>
        <v>17</v>
      </c>
      <c r="BI34" s="46">
        <f t="shared" si="25"/>
        <v>1.2196228814363533E-4</v>
      </c>
    </row>
    <row r="35" spans="1:61" x14ac:dyDescent="0.35">
      <c r="A35" s="8">
        <v>43875</v>
      </c>
      <c r="B35" s="16">
        <v>106.0572742713204</v>
      </c>
      <c r="C35" s="17">
        <v>100.9742109881762</v>
      </c>
      <c r="D35" s="17">
        <v>100.0279380378167</v>
      </c>
      <c r="E35" s="17">
        <v>97.968432964414504</v>
      </c>
      <c r="F35" s="17">
        <v>106.4959733925843</v>
      </c>
      <c r="G35" s="17">
        <v>105.14722370346981</v>
      </c>
      <c r="H35" s="17">
        <v>94.265207184357635</v>
      </c>
      <c r="I35" s="17">
        <v>104.6915141712263</v>
      </c>
      <c r="J35" s="17">
        <v>110.4913051684868</v>
      </c>
      <c r="K35" s="17">
        <v>111.0254974891218</v>
      </c>
      <c r="L35" s="17">
        <v>110.5494824787783</v>
      </c>
      <c r="M35" s="17">
        <v>112.0593919200922</v>
      </c>
      <c r="N35" s="17">
        <v>110.2433186137125</v>
      </c>
      <c r="O35" s="17">
        <v>107.5667334742048</v>
      </c>
      <c r="P35" s="17">
        <v>100.47987255720599</v>
      </c>
      <c r="Q35" s="17">
        <v>101.1380091425636</v>
      </c>
      <c r="R35" s="18">
        <v>99.994262433942168</v>
      </c>
      <c r="T35" s="42">
        <f t="shared" si="0"/>
        <v>43875</v>
      </c>
      <c r="U35" s="27">
        <f t="shared" si="19"/>
        <v>1.3236631392878895E-3</v>
      </c>
      <c r="V35" s="27">
        <f t="shared" si="42"/>
        <v>1.3122549254254157E-3</v>
      </c>
      <c r="W35" s="27">
        <f t="shared" si="27"/>
        <v>1.3563001194414337E-3</v>
      </c>
      <c r="X35" s="27">
        <f t="shared" si="28"/>
        <v>1.4043288209428795E-3</v>
      </c>
      <c r="Y35" s="27">
        <f t="shared" si="29"/>
        <v>1.4189017083277022E-3</v>
      </c>
      <c r="Z35" s="27">
        <f t="shared" si="30"/>
        <v>1.518884919366581E-3</v>
      </c>
      <c r="AA35" s="27">
        <f t="shared" si="31"/>
        <v>1.4742828865714763E-3</v>
      </c>
      <c r="AB35" s="27">
        <f t="shared" si="32"/>
        <v>1.5980085735769478E-3</v>
      </c>
      <c r="AC35" s="27">
        <f t="shared" si="33"/>
        <v>1.5965924408654075E-3</v>
      </c>
      <c r="AD35" s="27">
        <f t="shared" si="34"/>
        <v>1.6410503634396445E-3</v>
      </c>
      <c r="AE35" s="27">
        <f t="shared" si="35"/>
        <v>1.6853135591141655E-3</v>
      </c>
      <c r="AF35" s="27">
        <f t="shared" si="36"/>
        <v>1.7037190721154172E-3</v>
      </c>
      <c r="AG35" s="27">
        <f t="shared" si="37"/>
        <v>1.7219454986421301E-3</v>
      </c>
      <c r="AH35" s="27">
        <f t="shared" si="38"/>
        <v>1.75958199019699E-3</v>
      </c>
      <c r="AI35" s="27">
        <f t="shared" si="39"/>
        <v>1.8324885146929759E-3</v>
      </c>
      <c r="AJ35" s="27">
        <f t="shared" si="40"/>
        <v>1.8323355774165773E-3</v>
      </c>
      <c r="AK35" s="28">
        <f t="shared" si="41"/>
        <v>1.8347592120571132E-3</v>
      </c>
      <c r="AM35" s="45">
        <f t="shared" si="20"/>
        <v>43875</v>
      </c>
      <c r="AN35" s="36">
        <f t="shared" si="26"/>
        <v>1.0597247093138843E-3</v>
      </c>
      <c r="AO35" s="36">
        <f t="shared" si="21"/>
        <v>1.0156853122792718E-3</v>
      </c>
      <c r="AP35" s="36">
        <f t="shared" si="21"/>
        <v>1.0317375008590986E-3</v>
      </c>
      <c r="AQ35" s="36">
        <f t="shared" si="21"/>
        <v>1.0403267905544852E-3</v>
      </c>
      <c r="AR35" s="36">
        <f t="shared" si="22"/>
        <v>1.136824048712155E-3</v>
      </c>
      <c r="AS35" s="36">
        <f t="shared" si="22"/>
        <v>1.1971850934447391E-3</v>
      </c>
      <c r="AT35" s="36">
        <f t="shared" si="22"/>
        <v>1.0396642916102052E-3</v>
      </c>
      <c r="AU35" s="36">
        <f t="shared" si="22"/>
        <v>1.2498025053945309E-3</v>
      </c>
      <c r="AV35" s="36">
        <f t="shared" si="22"/>
        <v>1.2868535073375185E-3</v>
      </c>
      <c r="AW35" s="36">
        <f t="shared" si="43"/>
        <v>1.3267892188409526E-3</v>
      </c>
      <c r="AX35" s="36">
        <f t="shared" si="43"/>
        <v>1.3544865074600547E-3</v>
      </c>
      <c r="AY35" s="36">
        <f t="shared" si="43"/>
        <v>1.3885310437740648E-3</v>
      </c>
      <c r="AZ35" s="36">
        <f t="shared" si="43"/>
        <v>1.3393292088438489E-3</v>
      </c>
      <c r="BA35" s="36">
        <f t="shared" si="43"/>
        <v>1.3302439845889245E-3</v>
      </c>
      <c r="BB35" s="36">
        <f t="shared" si="44"/>
        <v>1.2810927206218597E-3</v>
      </c>
      <c r="BC35" s="36">
        <f t="shared" si="44"/>
        <v>1.2855666411154705E-3</v>
      </c>
      <c r="BD35" s="37">
        <f t="shared" si="44"/>
        <v>1.2434163180111055E-3</v>
      </c>
      <c r="BF35" s="46">
        <f t="shared" si="18"/>
        <v>1.212191729574245E-3</v>
      </c>
      <c r="BG35">
        <f t="shared" si="23"/>
        <v>12</v>
      </c>
      <c r="BH35">
        <f t="shared" si="24"/>
        <v>2</v>
      </c>
      <c r="BI35" s="46">
        <f t="shared" si="25"/>
        <v>1.3045708581261355E-4</v>
      </c>
    </row>
    <row r="36" spans="1:61" x14ac:dyDescent="0.35">
      <c r="A36" s="8">
        <v>43879</v>
      </c>
      <c r="B36" s="16">
        <v>105.15624541298401</v>
      </c>
      <c r="C36" s="17">
        <v>101.1878586637696</v>
      </c>
      <c r="D36" s="17">
        <v>100.24393094834269</v>
      </c>
      <c r="E36" s="17">
        <v>98.185171785683295</v>
      </c>
      <c r="F36" s="17">
        <v>106.73341154339241</v>
      </c>
      <c r="G36" s="17">
        <v>105.3966920753696</v>
      </c>
      <c r="H36" s="17">
        <v>94.481717432725347</v>
      </c>
      <c r="I36" s="17">
        <v>104.9544802940258</v>
      </c>
      <c r="J36" s="17">
        <v>109.3985943073541</v>
      </c>
      <c r="K36" s="17">
        <v>111.3235712506126</v>
      </c>
      <c r="L36" s="17">
        <v>110.8624600764487</v>
      </c>
      <c r="M36" s="17">
        <v>112.39059479762361</v>
      </c>
      <c r="N36" s="17">
        <v>109.2711718674004</v>
      </c>
      <c r="O36" s="17">
        <v>107.91844682359491</v>
      </c>
      <c r="P36" s="17">
        <v>100.8353716319036</v>
      </c>
      <c r="Q36" s="17">
        <v>101.5097467569999</v>
      </c>
      <c r="R36" s="18">
        <v>99.626180027036767</v>
      </c>
      <c r="T36" s="42">
        <f t="shared" si="0"/>
        <v>43879</v>
      </c>
      <c r="U36" s="27">
        <f t="shared" si="19"/>
        <v>-8.495681833490587E-3</v>
      </c>
      <c r="V36" s="27">
        <f t="shared" si="42"/>
        <v>2.1158637785090306E-3</v>
      </c>
      <c r="W36" s="27">
        <f t="shared" si="27"/>
        <v>2.1593258319925202E-3</v>
      </c>
      <c r="X36" s="27">
        <f t="shared" si="28"/>
        <v>2.2123332456231992E-3</v>
      </c>
      <c r="Y36" s="27">
        <f t="shared" si="29"/>
        <v>2.2295505007763339E-3</v>
      </c>
      <c r="Z36" s="27">
        <f t="shared" si="30"/>
        <v>2.3725626137627298E-3</v>
      </c>
      <c r="AA36" s="27">
        <f t="shared" si="31"/>
        <v>2.2968203734414772E-3</v>
      </c>
      <c r="AB36" s="27">
        <f t="shared" si="32"/>
        <v>2.5118188888682003E-3</v>
      </c>
      <c r="AC36" s="27">
        <f t="shared" si="33"/>
        <v>-9.889564246403304E-3</v>
      </c>
      <c r="AD36" s="27">
        <f t="shared" si="34"/>
        <v>2.6847325004781819E-3</v>
      </c>
      <c r="AE36" s="27">
        <f t="shared" si="35"/>
        <v>2.8311086642172079E-3</v>
      </c>
      <c r="AF36" s="27">
        <f t="shared" si="36"/>
        <v>2.9556012383824548E-3</v>
      </c>
      <c r="AG36" s="27">
        <f t="shared" si="37"/>
        <v>-8.8181919642537077E-3</v>
      </c>
      <c r="AH36" s="27">
        <f t="shared" si="38"/>
        <v>3.2697223205579995E-3</v>
      </c>
      <c r="AI36" s="27">
        <f t="shared" si="39"/>
        <v>3.5380127945048301E-3</v>
      </c>
      <c r="AJ36" s="27">
        <f t="shared" si="40"/>
        <v>3.6755480712726829E-3</v>
      </c>
      <c r="AK36" s="28">
        <f t="shared" si="41"/>
        <v>-3.6810352708842586E-3</v>
      </c>
      <c r="AM36" s="45">
        <f t="shared" si="20"/>
        <v>43879</v>
      </c>
      <c r="AN36" s="36">
        <f t="shared" si="26"/>
        <v>-6.8016428758925634E-3</v>
      </c>
      <c r="AO36" s="36">
        <f t="shared" si="21"/>
        <v>1.6376785645659897E-3</v>
      </c>
      <c r="AP36" s="36">
        <f t="shared" si="21"/>
        <v>1.6425991603967102E-3</v>
      </c>
      <c r="AQ36" s="36">
        <f t="shared" si="21"/>
        <v>1.6388964683576659E-3</v>
      </c>
      <c r="AR36" s="36">
        <f t="shared" si="22"/>
        <v>1.7863158612219988E-3</v>
      </c>
      <c r="AS36" s="36">
        <f t="shared" si="22"/>
        <v>1.8700538521677836E-3</v>
      </c>
      <c r="AT36" s="36">
        <f t="shared" si="22"/>
        <v>1.6197177273509298E-3</v>
      </c>
      <c r="AU36" s="36">
        <f t="shared" si="22"/>
        <v>1.9644935529838196E-3</v>
      </c>
      <c r="AV36" s="36">
        <f t="shared" si="22"/>
        <v>-7.9709887826010638E-3</v>
      </c>
      <c r="AW36" s="36">
        <f t="shared" si="43"/>
        <v>2.1706062266366099E-3</v>
      </c>
      <c r="AX36" s="36">
        <f t="shared" si="43"/>
        <v>2.27536203343137E-3</v>
      </c>
      <c r="AY36" s="36">
        <f t="shared" si="43"/>
        <v>2.4088150092817003E-3</v>
      </c>
      <c r="AZ36" s="36">
        <f t="shared" si="43"/>
        <v>-6.8587897097965346E-3</v>
      </c>
      <c r="BA36" s="36">
        <f t="shared" si="43"/>
        <v>2.4719100743418477E-3</v>
      </c>
      <c r="BB36" s="36">
        <f t="shared" si="44"/>
        <v>2.4734247446383268E-3</v>
      </c>
      <c r="BC36" s="36">
        <f t="shared" si="44"/>
        <v>2.5787645268049142E-3</v>
      </c>
      <c r="BD36" s="37">
        <f t="shared" si="44"/>
        <v>-2.4946376030782619E-3</v>
      </c>
      <c r="BF36" s="46">
        <f t="shared" si="18"/>
        <v>1.4191640181242607E-4</v>
      </c>
      <c r="BG36">
        <f t="shared" si="23"/>
        <v>16</v>
      </c>
      <c r="BH36">
        <f t="shared" si="24"/>
        <v>9</v>
      </c>
      <c r="BI36" s="46">
        <f>_xlfn.STDEV.S(AN36:BD36)</f>
        <v>3.6956822512924023E-3</v>
      </c>
    </row>
    <row r="37" spans="1:61" x14ac:dyDescent="0.35">
      <c r="A37" s="8">
        <v>43880</v>
      </c>
      <c r="B37" s="16">
        <v>105.0274736911859</v>
      </c>
      <c r="C37" s="17">
        <v>101.0625501132069</v>
      </c>
      <c r="D37" s="17">
        <v>100.1187176909224</v>
      </c>
      <c r="E37" s="17">
        <v>98.060848284544335</v>
      </c>
      <c r="F37" s="17">
        <v>106.60217014303549</v>
      </c>
      <c r="G37" s="17">
        <v>105.265291172018</v>
      </c>
      <c r="H37" s="17">
        <v>94.358946334975769</v>
      </c>
      <c r="I37" s="17">
        <v>104.8235041022168</v>
      </c>
      <c r="J37" s="17">
        <v>109.26654078559891</v>
      </c>
      <c r="K37" s="17">
        <v>111.19317929301729</v>
      </c>
      <c r="L37" s="17">
        <v>110.7353706147333</v>
      </c>
      <c r="M37" s="17">
        <v>112.2659746188619</v>
      </c>
      <c r="N37" s="17">
        <v>109.1544711955363</v>
      </c>
      <c r="O37" s="17">
        <v>107.8084279027113</v>
      </c>
      <c r="P37" s="17">
        <v>100.7360342020406</v>
      </c>
      <c r="Q37" s="17">
        <v>101.4152146110481</v>
      </c>
      <c r="R37" s="18">
        <v>99.539024256204783</v>
      </c>
      <c r="T37" s="42">
        <f t="shared" si="0"/>
        <v>43880</v>
      </c>
      <c r="U37" s="27">
        <f t="shared" ref="U37:U52" si="45">B37/B36-1</f>
        <v>-1.2245751195506527E-3</v>
      </c>
      <c r="V37" s="27">
        <f t="shared" si="42"/>
        <v>-1.2383753566629352E-3</v>
      </c>
      <c r="W37" s="27">
        <f t="shared" si="27"/>
        <v>-1.2490856676882212E-3</v>
      </c>
      <c r="X37" s="27">
        <f t="shared" si="28"/>
        <v>-1.2662146317810041E-3</v>
      </c>
      <c r="Y37" s="27">
        <f t="shared" si="29"/>
        <v>-1.2296187150689919E-3</v>
      </c>
      <c r="Z37" s="27">
        <f t="shared" si="30"/>
        <v>-1.2467270154706833E-3</v>
      </c>
      <c r="AA37" s="27">
        <f t="shared" si="31"/>
        <v>-1.2994164488701054E-3</v>
      </c>
      <c r="AB37" s="27">
        <f t="shared" si="32"/>
        <v>-1.2479333082501265E-3</v>
      </c>
      <c r="AC37" s="27">
        <f t="shared" si="33"/>
        <v>-1.2070860927535509E-3</v>
      </c>
      <c r="AD37" s="27">
        <f t="shared" si="34"/>
        <v>-1.1712879503458229E-3</v>
      </c>
      <c r="AE37" s="27">
        <f t="shared" si="35"/>
        <v>-1.146370571497024E-3</v>
      </c>
      <c r="AF37" s="27">
        <f t="shared" si="36"/>
        <v>-1.1088132328697098E-3</v>
      </c>
      <c r="AG37" s="27">
        <f t="shared" si="37"/>
        <v>-1.0679914003823843E-3</v>
      </c>
      <c r="AH37" s="27">
        <f t="shared" si="38"/>
        <v>-1.0194635312297251E-3</v>
      </c>
      <c r="AI37" s="27">
        <f t="shared" si="39"/>
        <v>-9.8514467944466055E-4</v>
      </c>
      <c r="AJ37" s="27">
        <f t="shared" si="40"/>
        <v>-9.3126176521851622E-4</v>
      </c>
      <c r="AK37" s="28">
        <f t="shared" si="41"/>
        <v>-8.7482799007576606E-4</v>
      </c>
      <c r="AM37" s="45">
        <f t="shared" si="20"/>
        <v>43880</v>
      </c>
      <c r="AN37" s="36">
        <f t="shared" si="26"/>
        <v>-9.8039484071225252E-4</v>
      </c>
      <c r="AO37" s="36">
        <f t="shared" si="21"/>
        <v>-9.585025260571119E-4</v>
      </c>
      <c r="AP37" s="36">
        <f t="shared" si="21"/>
        <v>-9.5017946741042991E-4</v>
      </c>
      <c r="AQ37" s="36">
        <f t="shared" si="21"/>
        <v>-9.3801179922336792E-4</v>
      </c>
      <c r="AR37" s="36">
        <f t="shared" si="22"/>
        <v>-9.8517051451327644E-4</v>
      </c>
      <c r="AS37" s="36">
        <f t="shared" si="22"/>
        <v>-9.8267023359399261E-4</v>
      </c>
      <c r="AT37" s="36">
        <f t="shared" si="22"/>
        <v>-9.1634847974319839E-4</v>
      </c>
      <c r="AU37" s="36">
        <f t="shared" si="22"/>
        <v>-9.7600864038242395E-4</v>
      </c>
      <c r="AV37" s="36">
        <f t="shared" si="22"/>
        <v>-9.7291139075936217E-4</v>
      </c>
      <c r="AW37" s="36">
        <f t="shared" si="43"/>
        <v>-9.4698630785459786E-4</v>
      </c>
      <c r="AX37" s="36">
        <f t="shared" si="43"/>
        <v>-9.2133802831215823E-4</v>
      </c>
      <c r="AY37" s="36">
        <f t="shared" si="43"/>
        <v>-9.0368278478881341E-4</v>
      </c>
      <c r="AZ37" s="36">
        <f t="shared" si="43"/>
        <v>-8.3068371121741854E-4</v>
      </c>
      <c r="BA37" s="36">
        <f t="shared" si="43"/>
        <v>-7.707144296096722E-4</v>
      </c>
      <c r="BB37" s="36">
        <f t="shared" si="44"/>
        <v>-6.8871464539976227E-4</v>
      </c>
      <c r="BC37" s="36">
        <f t="shared" si="44"/>
        <v>-6.5337325447731103E-4</v>
      </c>
      <c r="BD37" s="37">
        <f t="shared" si="44"/>
        <v>-5.9287092887434659E-4</v>
      </c>
      <c r="BF37" s="46">
        <f t="shared" si="18"/>
        <v>-8.8050364605467626E-4</v>
      </c>
      <c r="BG37">
        <f t="shared" si="23"/>
        <v>17</v>
      </c>
      <c r="BH37">
        <f t="shared" si="24"/>
        <v>5</v>
      </c>
      <c r="BI37" s="46">
        <f t="shared" si="25"/>
        <v>1.266951491687167E-4</v>
      </c>
    </row>
    <row r="38" spans="1:61" x14ac:dyDescent="0.35">
      <c r="A38" s="8">
        <v>43881</v>
      </c>
      <c r="B38" s="16">
        <v>105.3667258394898</v>
      </c>
      <c r="C38" s="17">
        <v>101.38907500728349</v>
      </c>
      <c r="D38" s="17">
        <v>100.44802601575481</v>
      </c>
      <c r="E38" s="17">
        <v>98.390629193802212</v>
      </c>
      <c r="F38" s="17">
        <v>106.9559225215701</v>
      </c>
      <c r="G38" s="17">
        <v>105.62869424242029</v>
      </c>
      <c r="H38" s="17">
        <v>94.687696997681059</v>
      </c>
      <c r="I38" s="17">
        <v>105.1955985891713</v>
      </c>
      <c r="J38" s="17">
        <v>109.6519465539416</v>
      </c>
      <c r="K38" s="17">
        <v>111.58533341066151</v>
      </c>
      <c r="L38" s="17">
        <v>111.1307833170203</v>
      </c>
      <c r="M38" s="17">
        <v>112.6671965450372</v>
      </c>
      <c r="N38" s="17">
        <v>109.54797328123399</v>
      </c>
      <c r="O38" s="17">
        <v>108.1970825426455</v>
      </c>
      <c r="P38" s="17">
        <v>101.10939342803751</v>
      </c>
      <c r="Q38" s="17">
        <v>101.78915954997601</v>
      </c>
      <c r="R38" s="18">
        <v>99.906520686021963</v>
      </c>
      <c r="T38" s="42">
        <f t="shared" si="0"/>
        <v>43881</v>
      </c>
      <c r="U38" s="27">
        <f t="shared" si="45"/>
        <v>3.2301276645139154E-3</v>
      </c>
      <c r="V38" s="27">
        <f t="shared" si="42"/>
        <v>3.2309188093000429E-3</v>
      </c>
      <c r="W38" s="27">
        <f t="shared" si="27"/>
        <v>3.2891784116635403E-3</v>
      </c>
      <c r="X38" s="27">
        <f t="shared" si="28"/>
        <v>3.3630232149424177E-3</v>
      </c>
      <c r="Y38" s="27">
        <f t="shared" si="29"/>
        <v>3.318435056809399E-3</v>
      </c>
      <c r="Z38" s="27">
        <f t="shared" si="30"/>
        <v>3.4522592048735756E-3</v>
      </c>
      <c r="AA38" s="27">
        <f t="shared" si="31"/>
        <v>3.4840433840603868E-3</v>
      </c>
      <c r="AB38" s="27">
        <f t="shared" si="32"/>
        <v>3.5497237965986805E-3</v>
      </c>
      <c r="AC38" s="27">
        <f t="shared" si="33"/>
        <v>3.5272075566017413E-3</v>
      </c>
      <c r="AD38" s="27">
        <f t="shared" si="34"/>
        <v>3.5267821294218127E-3</v>
      </c>
      <c r="AE38" s="27">
        <f t="shared" si="35"/>
        <v>3.5707895326662076E-3</v>
      </c>
      <c r="AF38" s="27">
        <f t="shared" si="36"/>
        <v>3.5738515390564274E-3</v>
      </c>
      <c r="AG38" s="27">
        <f t="shared" si="37"/>
        <v>3.6050019883544504E-3</v>
      </c>
      <c r="AH38" s="27">
        <f t="shared" si="38"/>
        <v>3.6050487656209551E-3</v>
      </c>
      <c r="AI38" s="27">
        <f t="shared" si="39"/>
        <v>3.7063125320984103E-3</v>
      </c>
      <c r="AJ38" s="27">
        <f t="shared" si="40"/>
        <v>3.6872666528595666E-3</v>
      </c>
      <c r="AK38" s="28">
        <f t="shared" si="41"/>
        <v>3.6919834463242651E-3</v>
      </c>
      <c r="AM38" s="45">
        <f t="shared" si="20"/>
        <v>43881</v>
      </c>
      <c r="AN38" s="36">
        <f t="shared" si="26"/>
        <v>2.5860402082098408E-3</v>
      </c>
      <c r="AO38" s="36">
        <f t="shared" si="21"/>
        <v>2.5007311583982333E-3</v>
      </c>
      <c r="AP38" s="36">
        <f t="shared" si="21"/>
        <v>2.5020780177524553E-3</v>
      </c>
      <c r="AQ38" s="36">
        <f t="shared" si="21"/>
        <v>2.4913275976293429E-3</v>
      </c>
      <c r="AR38" s="36">
        <f t="shared" si="22"/>
        <v>2.6587301675156903E-3</v>
      </c>
      <c r="AS38" s="36">
        <f t="shared" si="22"/>
        <v>2.7210707052813523E-3</v>
      </c>
      <c r="AT38" s="36">
        <f t="shared" si="22"/>
        <v>2.4569473944393849E-3</v>
      </c>
      <c r="AU38" s="36">
        <f t="shared" si="22"/>
        <v>2.7762389813198282E-3</v>
      </c>
      <c r="AV38" s="36">
        <f t="shared" si="22"/>
        <v>2.8429292906210035E-3</v>
      </c>
      <c r="AW38" s="36">
        <f t="shared" si="43"/>
        <v>2.8514033516375357E-3</v>
      </c>
      <c r="AX38" s="36">
        <f t="shared" si="43"/>
        <v>2.869843547403831E-3</v>
      </c>
      <c r="AY38" s="36">
        <f t="shared" si="43"/>
        <v>2.9126890043309882E-3</v>
      </c>
      <c r="AZ38" s="36">
        <f t="shared" si="43"/>
        <v>2.8039705465420918E-3</v>
      </c>
      <c r="BA38" s="36">
        <f t="shared" si="43"/>
        <v>2.725416866809442E-3</v>
      </c>
      <c r="BB38" s="36">
        <f t="shared" si="44"/>
        <v>2.5910830911899988E-3</v>
      </c>
      <c r="BC38" s="36">
        <f t="shared" si="44"/>
        <v>2.5869862836462717E-3</v>
      </c>
      <c r="BD38" s="37">
        <f t="shared" si="44"/>
        <v>2.5020571815739545E-3</v>
      </c>
      <c r="BF38" s="46">
        <f t="shared" ref="BF38:BF70" si="46">AVERAGE(AN38:BD38)</f>
        <v>2.669384905547132E-3</v>
      </c>
      <c r="BG38">
        <f t="shared" si="23"/>
        <v>12</v>
      </c>
      <c r="BH38">
        <f t="shared" si="24"/>
        <v>7</v>
      </c>
      <c r="BI38" s="46">
        <f t="shared" si="25"/>
        <v>1.5395208855868424E-4</v>
      </c>
    </row>
    <row r="39" spans="1:61" x14ac:dyDescent="0.35">
      <c r="A39" s="8">
        <v>43882</v>
      </c>
      <c r="B39" s="16">
        <v>105.77574256599149</v>
      </c>
      <c r="C39" s="17">
        <v>101.7885794357924</v>
      </c>
      <c r="D39" s="17">
        <v>100.84524447594001</v>
      </c>
      <c r="E39" s="17">
        <v>98.783473613928905</v>
      </c>
      <c r="F39" s="17">
        <v>107.3725669838348</v>
      </c>
      <c r="G39" s="17">
        <v>106.05115893161511</v>
      </c>
      <c r="H39" s="17">
        <v>95.074296902404683</v>
      </c>
      <c r="I39" s="17">
        <v>105.62764147328051</v>
      </c>
      <c r="J39" s="17">
        <v>110.105072114598</v>
      </c>
      <c r="K39" s="17">
        <v>112.05444291707479</v>
      </c>
      <c r="L39" s="17">
        <v>111.6154353869043</v>
      </c>
      <c r="M39" s="17">
        <v>113.17408371307801</v>
      </c>
      <c r="N39" s="17">
        <v>110.0617838605948</v>
      </c>
      <c r="O39" s="17">
        <v>108.7229026509533</v>
      </c>
      <c r="P39" s="17">
        <v>101.6349797854031</v>
      </c>
      <c r="Q39" s="17">
        <v>102.3362487374191</v>
      </c>
      <c r="R39" s="18">
        <v>100.46492191458429</v>
      </c>
      <c r="T39" s="42">
        <f t="shared" si="0"/>
        <v>43882</v>
      </c>
      <c r="U39" s="27">
        <f t="shared" si="45"/>
        <v>3.8818395773705383E-3</v>
      </c>
      <c r="V39" s="27">
        <f t="shared" si="42"/>
        <v>3.9403104178650228E-3</v>
      </c>
      <c r="W39" s="27">
        <f t="shared" si="27"/>
        <v>3.9544675584057831E-3</v>
      </c>
      <c r="X39" s="27">
        <f t="shared" si="28"/>
        <v>3.9927015747902583E-3</v>
      </c>
      <c r="Y39" s="27">
        <f t="shared" si="29"/>
        <v>3.895478178692402E-3</v>
      </c>
      <c r="Z39" s="27">
        <f t="shared" si="30"/>
        <v>3.999525812798943E-3</v>
      </c>
      <c r="AA39" s="27">
        <f t="shared" si="31"/>
        <v>4.0828947897326717E-3</v>
      </c>
      <c r="AB39" s="27">
        <f t="shared" si="32"/>
        <v>4.1070433545085105E-3</v>
      </c>
      <c r="AC39" s="27">
        <f t="shared" si="33"/>
        <v>4.1323986932917389E-3</v>
      </c>
      <c r="AD39" s="27">
        <f t="shared" si="34"/>
        <v>4.2040427005478609E-3</v>
      </c>
      <c r="AE39" s="27">
        <f t="shared" si="35"/>
        <v>4.3610964974614141E-3</v>
      </c>
      <c r="AF39" s="27">
        <f t="shared" si="36"/>
        <v>4.4989773739350092E-3</v>
      </c>
      <c r="AG39" s="27">
        <f t="shared" si="37"/>
        <v>4.6902791897549534E-3</v>
      </c>
      <c r="AH39" s="27">
        <f t="shared" si="38"/>
        <v>4.859836290877384E-3</v>
      </c>
      <c r="AI39" s="27">
        <f t="shared" si="39"/>
        <v>5.198195138413908E-3</v>
      </c>
      <c r="AJ39" s="27">
        <f t="shared" si="40"/>
        <v>5.374729390259736E-3</v>
      </c>
      <c r="AK39" s="28">
        <f t="shared" si="41"/>
        <v>5.5892370660892698E-3</v>
      </c>
      <c r="AM39" s="45">
        <f t="shared" si="20"/>
        <v>43882</v>
      </c>
      <c r="AN39" s="36">
        <f t="shared" si="26"/>
        <v>3.1078007656428529E-3</v>
      </c>
      <c r="AO39" s="36">
        <f t="shared" si="21"/>
        <v>3.0498002634275277E-3</v>
      </c>
      <c r="AP39" s="36">
        <f t="shared" si="21"/>
        <v>3.0081634716792793E-3</v>
      </c>
      <c r="AQ39" s="36">
        <f t="shared" si="21"/>
        <v>2.9577933266046233E-3</v>
      </c>
      <c r="AR39" s="36">
        <f t="shared" si="22"/>
        <v>3.1210571167683524E-3</v>
      </c>
      <c r="AS39" s="36">
        <f t="shared" si="22"/>
        <v>3.1524262456481271E-3</v>
      </c>
      <c r="AT39" s="36">
        <f t="shared" si="22"/>
        <v>2.8792574057194802E-3</v>
      </c>
      <c r="AU39" s="36">
        <f t="shared" si="22"/>
        <v>3.2121186075611064E-3</v>
      </c>
      <c r="AV39" s="36">
        <f t="shared" si="22"/>
        <v>3.3307133467931418E-3</v>
      </c>
      <c r="AW39" s="36">
        <f t="shared" si="43"/>
        <v>3.3989685233929453E-3</v>
      </c>
      <c r="AX39" s="36">
        <f t="shared" si="43"/>
        <v>3.5050132550097386E-3</v>
      </c>
      <c r="AY39" s="36">
        <f t="shared" si="43"/>
        <v>3.6666665597570322E-3</v>
      </c>
      <c r="AZ39" s="36">
        <f t="shared" si="43"/>
        <v>3.6480991537914029E-3</v>
      </c>
      <c r="BA39" s="36">
        <f t="shared" si="43"/>
        <v>3.6740362359033024E-3</v>
      </c>
      <c r="BB39" s="36">
        <f t="shared" si="44"/>
        <v>3.6340582212651632E-3</v>
      </c>
      <c r="BC39" s="36">
        <f t="shared" si="44"/>
        <v>3.7709101402062309E-3</v>
      </c>
      <c r="BD39" s="37">
        <f t="shared" si="44"/>
        <v>3.7878259596886982E-3</v>
      </c>
      <c r="BF39" s="46">
        <f t="shared" si="46"/>
        <v>3.3473357999328828E-3</v>
      </c>
      <c r="BG39">
        <f t="shared" si="23"/>
        <v>17</v>
      </c>
      <c r="BH39">
        <f t="shared" si="24"/>
        <v>7</v>
      </c>
      <c r="BI39" s="46">
        <f t="shared" si="25"/>
        <v>3.0841159201377006E-4</v>
      </c>
    </row>
    <row r="40" spans="1:61" x14ac:dyDescent="0.35">
      <c r="A40" s="8">
        <v>43885</v>
      </c>
      <c r="B40" s="16">
        <v>106.4030268409761</v>
      </c>
      <c r="C40" s="17">
        <v>102.39399073637659</v>
      </c>
      <c r="D40" s="17">
        <v>101.4525206978857</v>
      </c>
      <c r="E40" s="17">
        <v>99.388351389287607</v>
      </c>
      <c r="F40" s="17">
        <v>108.02236855130231</v>
      </c>
      <c r="G40" s="17">
        <v>106.7164773928027</v>
      </c>
      <c r="H40" s="17">
        <v>95.673709747021462</v>
      </c>
      <c r="I40" s="17">
        <v>106.30971463448439</v>
      </c>
      <c r="J40" s="17">
        <v>110.8171075644171</v>
      </c>
      <c r="K40" s="17">
        <v>112.7849628874163</v>
      </c>
      <c r="L40" s="17">
        <v>112.3598956627108</v>
      </c>
      <c r="M40" s="17">
        <v>113.9395108371703</v>
      </c>
      <c r="N40" s="17">
        <v>110.8222680552646</v>
      </c>
      <c r="O40" s="17">
        <v>109.48478871865611</v>
      </c>
      <c r="P40" s="17">
        <v>102.3778466815244</v>
      </c>
      <c r="Q40" s="17">
        <v>103.0923526883264</v>
      </c>
      <c r="R40" s="18">
        <v>101.2192027273379</v>
      </c>
      <c r="T40" s="42">
        <f t="shared" si="0"/>
        <v>43885</v>
      </c>
      <c r="U40" s="27">
        <f t="shared" si="45"/>
        <v>5.930322584057901E-3</v>
      </c>
      <c r="V40" s="27">
        <f t="shared" si="42"/>
        <v>5.9477330751638302E-3</v>
      </c>
      <c r="W40" s="27">
        <f t="shared" si="27"/>
        <v>6.021862757153329E-3</v>
      </c>
      <c r="X40" s="27">
        <f t="shared" si="28"/>
        <v>6.1232689358821091E-3</v>
      </c>
      <c r="Y40" s="27">
        <f t="shared" si="29"/>
        <v>6.0518397363578114E-3</v>
      </c>
      <c r="Z40" s="27">
        <f t="shared" si="30"/>
        <v>6.2735614385562855E-3</v>
      </c>
      <c r="AA40" s="27">
        <f t="shared" si="31"/>
        <v>6.3046781742923663E-3</v>
      </c>
      <c r="AB40" s="27">
        <f t="shared" si="32"/>
        <v>6.4573358989221674E-3</v>
      </c>
      <c r="AC40" s="27">
        <f t="shared" si="33"/>
        <v>6.4668723805749728E-3</v>
      </c>
      <c r="AD40" s="27">
        <f t="shared" si="34"/>
        <v>6.5193307050048777E-3</v>
      </c>
      <c r="AE40" s="27">
        <f t="shared" si="35"/>
        <v>6.6698684928827578E-3</v>
      </c>
      <c r="AF40" s="27">
        <f t="shared" si="36"/>
        <v>6.7632721112442784E-3</v>
      </c>
      <c r="AG40" s="27">
        <f t="shared" si="37"/>
        <v>6.9096117470985874E-3</v>
      </c>
      <c r="AH40" s="27">
        <f t="shared" si="38"/>
        <v>7.007594988047483E-3</v>
      </c>
      <c r="AI40" s="27">
        <f t="shared" si="39"/>
        <v>7.3091655814743195E-3</v>
      </c>
      <c r="AJ40" s="27">
        <f t="shared" si="40"/>
        <v>7.3884274656907944E-3</v>
      </c>
      <c r="AK40" s="28">
        <f t="shared" si="41"/>
        <v>7.5079022446749022E-3</v>
      </c>
      <c r="AM40" s="45">
        <f t="shared" si="20"/>
        <v>43885</v>
      </c>
      <c r="AN40" s="36">
        <f t="shared" si="26"/>
        <v>4.747816260796755E-3</v>
      </c>
      <c r="AO40" s="36">
        <f t="shared" si="21"/>
        <v>4.6035454001768046E-3</v>
      </c>
      <c r="AP40" s="36">
        <f t="shared" si="21"/>
        <v>4.5808309993665376E-3</v>
      </c>
      <c r="AQ40" s="36">
        <f t="shared" si="21"/>
        <v>4.5361176277014664E-3</v>
      </c>
      <c r="AR40" s="36">
        <f t="shared" si="22"/>
        <v>4.8487339967698785E-3</v>
      </c>
      <c r="AS40" s="36">
        <f t="shared" si="22"/>
        <v>4.9448211258700647E-3</v>
      </c>
      <c r="AT40" s="36">
        <f t="shared" si="22"/>
        <v>4.446059048510977E-3</v>
      </c>
      <c r="AU40" s="36">
        <f t="shared" si="22"/>
        <v>5.0502824065470275E-3</v>
      </c>
      <c r="AV40" s="36">
        <f t="shared" si="22"/>
        <v>5.2122991387434283E-3</v>
      </c>
      <c r="AW40" s="36">
        <f t="shared" si="43"/>
        <v>5.2708788749964439E-3</v>
      </c>
      <c r="AX40" s="36">
        <f t="shared" si="43"/>
        <v>5.3605733077298724E-3</v>
      </c>
      <c r="AY40" s="36">
        <f t="shared" si="43"/>
        <v>5.5120667706640867E-3</v>
      </c>
      <c r="AZ40" s="36">
        <f t="shared" si="43"/>
        <v>5.3742960168932817E-3</v>
      </c>
      <c r="BA40" s="36">
        <f t="shared" si="43"/>
        <v>5.2977418109638975E-3</v>
      </c>
      <c r="BB40" s="36">
        <f t="shared" si="44"/>
        <v>5.1098376580086969E-3</v>
      </c>
      <c r="BC40" s="36">
        <f t="shared" si="44"/>
        <v>5.1837207099286612E-3</v>
      </c>
      <c r="BD40" s="37">
        <f t="shared" si="44"/>
        <v>5.088105351216181E-3</v>
      </c>
      <c r="BF40" s="46">
        <f t="shared" si="46"/>
        <v>5.0098662649931793E-3</v>
      </c>
      <c r="BG40">
        <f t="shared" si="23"/>
        <v>12</v>
      </c>
      <c r="BH40">
        <f t="shared" si="24"/>
        <v>7</v>
      </c>
      <c r="BI40" s="46">
        <f t="shared" si="25"/>
        <v>3.2961267089061624E-4</v>
      </c>
    </row>
    <row r="41" spans="1:61" x14ac:dyDescent="0.35">
      <c r="A41" s="8">
        <v>43886</v>
      </c>
      <c r="B41" s="16">
        <v>106.74985985680379</v>
      </c>
      <c r="C41" s="17">
        <v>102.72937511585791</v>
      </c>
      <c r="D41" s="17">
        <v>101.7883838708229</v>
      </c>
      <c r="E41" s="17">
        <v>99.722585389519551</v>
      </c>
      <c r="F41" s="17">
        <v>108.3813586128196</v>
      </c>
      <c r="G41" s="17">
        <v>107.084768589237</v>
      </c>
      <c r="H41" s="17">
        <v>96.004718641262812</v>
      </c>
      <c r="I41" s="17">
        <v>106.6892399973255</v>
      </c>
      <c r="J41" s="17">
        <v>111.21609054395741</v>
      </c>
      <c r="K41" s="17">
        <v>113.1980646143234</v>
      </c>
      <c r="L41" s="17">
        <v>112.7854765469247</v>
      </c>
      <c r="M41" s="17">
        <v>114.382487848583</v>
      </c>
      <c r="N41" s="17">
        <v>111.2685498169599</v>
      </c>
      <c r="O41" s="17">
        <v>109.9383774489359</v>
      </c>
      <c r="P41" s="17">
        <v>102.8276697824338</v>
      </c>
      <c r="Q41" s="17">
        <v>103.5569062834211</v>
      </c>
      <c r="R41" s="18">
        <v>101.68977530745811</v>
      </c>
      <c r="T41" s="42">
        <f t="shared" si="0"/>
        <v>43886</v>
      </c>
      <c r="U41" s="27">
        <f t="shared" si="45"/>
        <v>3.2596160666187313E-3</v>
      </c>
      <c r="V41" s="27">
        <f t="shared" si="42"/>
        <v>3.2754302969282278E-3</v>
      </c>
      <c r="W41" s="27">
        <f t="shared" si="27"/>
        <v>3.3105453726216538E-3</v>
      </c>
      <c r="X41" s="27">
        <f t="shared" si="28"/>
        <v>3.3629091896574259E-3</v>
      </c>
      <c r="Y41" s="27">
        <f t="shared" si="29"/>
        <v>3.3232937430620613E-3</v>
      </c>
      <c r="Z41" s="27">
        <f t="shared" si="30"/>
        <v>3.451118378642537E-3</v>
      </c>
      <c r="AA41" s="27">
        <f t="shared" si="31"/>
        <v>3.4597685729611527E-3</v>
      </c>
      <c r="AB41" s="27">
        <f t="shared" si="32"/>
        <v>3.5699970049396512E-3</v>
      </c>
      <c r="AC41" s="27">
        <f t="shared" si="33"/>
        <v>3.6003735191192376E-3</v>
      </c>
      <c r="AD41" s="27">
        <f t="shared" si="34"/>
        <v>3.6627376232722941E-3</v>
      </c>
      <c r="AE41" s="27">
        <f t="shared" si="35"/>
        <v>3.7876582360973909E-3</v>
      </c>
      <c r="AF41" s="27">
        <f t="shared" si="36"/>
        <v>3.8878261645842738E-3</v>
      </c>
      <c r="AG41" s="27">
        <f t="shared" si="37"/>
        <v>4.0270044055834564E-3</v>
      </c>
      <c r="AH41" s="27">
        <f t="shared" si="38"/>
        <v>4.1429383532480824E-3</v>
      </c>
      <c r="AI41" s="27">
        <f t="shared" si="39"/>
        <v>4.3937542690140052E-3</v>
      </c>
      <c r="AJ41" s="27">
        <f t="shared" si="40"/>
        <v>4.506188703435221E-3</v>
      </c>
      <c r="AK41" s="28">
        <f t="shared" si="41"/>
        <v>4.6490445235753963E-3</v>
      </c>
      <c r="AM41" s="45">
        <f t="shared" si="20"/>
        <v>43886</v>
      </c>
      <c r="AN41" s="36">
        <f t="shared" si="26"/>
        <v>2.6096486229349562E-3</v>
      </c>
      <c r="AO41" s="36">
        <f t="shared" si="21"/>
        <v>2.5351830498224486E-3</v>
      </c>
      <c r="AP41" s="36">
        <f t="shared" si="21"/>
        <v>2.5183318649532921E-3</v>
      </c>
      <c r="AQ41" s="36">
        <f t="shared" si="21"/>
        <v>2.4912431276982211E-3</v>
      </c>
      <c r="AR41" s="36">
        <f t="shared" si="22"/>
        <v>2.6626229469413234E-3</v>
      </c>
      <c r="AS41" s="36">
        <f t="shared" si="22"/>
        <v>2.7201715060460479E-3</v>
      </c>
      <c r="AT41" s="36">
        <f t="shared" si="22"/>
        <v>2.4398287976522049E-3</v>
      </c>
      <c r="AU41" s="36">
        <f t="shared" si="22"/>
        <v>2.7920946575633013E-3</v>
      </c>
      <c r="AV41" s="36">
        <f t="shared" si="22"/>
        <v>2.9019010564101059E-3</v>
      </c>
      <c r="AW41" s="36">
        <f t="shared" si="43"/>
        <v>2.9613233684156496E-3</v>
      </c>
      <c r="AX41" s="36">
        <f t="shared" si="43"/>
        <v>3.0441409243514728E-3</v>
      </c>
      <c r="AY41" s="36">
        <f t="shared" si="43"/>
        <v>3.1685783241361828E-3</v>
      </c>
      <c r="AZ41" s="36">
        <f t="shared" si="43"/>
        <v>3.1322040266628126E-3</v>
      </c>
      <c r="BA41" s="36">
        <f t="shared" si="43"/>
        <v>3.1320613950555501E-3</v>
      </c>
      <c r="BB41" s="36">
        <f t="shared" si="44"/>
        <v>3.0716736094676912E-3</v>
      </c>
      <c r="BC41" s="36">
        <f t="shared" si="44"/>
        <v>3.1615419943301511E-3</v>
      </c>
      <c r="BD41" s="37">
        <f t="shared" si="44"/>
        <v>3.1506574736270459E-3</v>
      </c>
      <c r="BF41" s="46">
        <f t="shared" si="46"/>
        <v>2.8525415732981443E-3</v>
      </c>
      <c r="BG41">
        <f t="shared" si="23"/>
        <v>12</v>
      </c>
      <c r="BH41">
        <f t="shared" si="24"/>
        <v>7</v>
      </c>
      <c r="BI41" s="46">
        <f t="shared" si="25"/>
        <v>2.7031205261868207E-4</v>
      </c>
    </row>
    <row r="42" spans="1:61" x14ac:dyDescent="0.35">
      <c r="A42" s="8">
        <v>43887</v>
      </c>
      <c r="B42" s="16">
        <v>106.7580927286576</v>
      </c>
      <c r="C42" s="17">
        <v>102.7440107316301</v>
      </c>
      <c r="D42" s="17">
        <v>101.79622355183361</v>
      </c>
      <c r="E42" s="17">
        <v>99.724213273680803</v>
      </c>
      <c r="F42" s="17">
        <v>108.3766278688249</v>
      </c>
      <c r="G42" s="17">
        <v>107.0687784075612</v>
      </c>
      <c r="H42" s="17">
        <v>95.999615391880894</v>
      </c>
      <c r="I42" s="17">
        <v>106.6659674477835</v>
      </c>
      <c r="J42" s="17">
        <v>111.19046424606221</v>
      </c>
      <c r="K42" s="17">
        <v>113.1717920968571</v>
      </c>
      <c r="L42" s="17">
        <v>112.76048006605561</v>
      </c>
      <c r="M42" s="17">
        <v>114.3621922143536</v>
      </c>
      <c r="N42" s="17">
        <v>111.2522627944503</v>
      </c>
      <c r="O42" s="17">
        <v>109.92840691925331</v>
      </c>
      <c r="P42" s="17">
        <v>102.82338261552781</v>
      </c>
      <c r="Q42" s="17">
        <v>103.56178537630601</v>
      </c>
      <c r="R42" s="18">
        <v>101.7023070284171</v>
      </c>
      <c r="T42" s="42">
        <f t="shared" si="0"/>
        <v>43887</v>
      </c>
      <c r="U42" s="27">
        <f t="shared" si="45"/>
        <v>7.7123022595548818E-5</v>
      </c>
      <c r="V42" s="27">
        <f t="shared" si="42"/>
        <v>1.4246768030745649E-4</v>
      </c>
      <c r="W42" s="27">
        <f t="shared" si="27"/>
        <v>7.7019407446865529E-5</v>
      </c>
      <c r="X42" s="27">
        <f t="shared" si="28"/>
        <v>1.6324127126265964E-5</v>
      </c>
      <c r="Y42" s="27">
        <f t="shared" si="29"/>
        <v>-4.3649056030048428E-5</v>
      </c>
      <c r="Z42" s="27">
        <f t="shared" si="30"/>
        <v>-1.493226523852087E-4</v>
      </c>
      <c r="AA42" s="27">
        <f t="shared" si="31"/>
        <v>-5.3156234965823224E-5</v>
      </c>
      <c r="AB42" s="27">
        <f t="shared" si="32"/>
        <v>-2.1813398935621731E-4</v>
      </c>
      <c r="AC42" s="27">
        <f t="shared" si="33"/>
        <v>-2.3041897777442699E-4</v>
      </c>
      <c r="AD42" s="27">
        <f t="shared" si="34"/>
        <v>-2.3209334502150014E-4</v>
      </c>
      <c r="AE42" s="27">
        <f t="shared" si="35"/>
        <v>-2.2162854326990278E-4</v>
      </c>
      <c r="AF42" s="27">
        <f t="shared" si="36"/>
        <v>-1.7743655179336404E-4</v>
      </c>
      <c r="AG42" s="27">
        <f t="shared" si="37"/>
        <v>-1.4637579564391601E-4</v>
      </c>
      <c r="AH42" s="27">
        <f t="shared" si="38"/>
        <v>-9.0691985036972511E-5</v>
      </c>
      <c r="AI42" s="27">
        <f t="shared" si="39"/>
        <v>-4.1692736158172039E-5</v>
      </c>
      <c r="AJ42" s="27">
        <f t="shared" si="40"/>
        <v>4.7115089278015887E-5</v>
      </c>
      <c r="AK42" s="28">
        <f t="shared" si="41"/>
        <v>1.2323481806397751E-4</v>
      </c>
      <c r="AM42" s="45">
        <f t="shared" si="20"/>
        <v>43887</v>
      </c>
      <c r="AN42" s="36">
        <f t="shared" si="26"/>
        <v>6.1744691889996383E-5</v>
      </c>
      <c r="AO42" s="36">
        <f t="shared" si="21"/>
        <v>1.1026998455797132E-4</v>
      </c>
      <c r="AP42" s="36">
        <f t="shared" si="21"/>
        <v>5.8588663244830614E-5</v>
      </c>
      <c r="AQ42" s="36">
        <f t="shared" si="21"/>
        <v>1.2092913375137826E-5</v>
      </c>
      <c r="AR42" s="36">
        <f t="shared" si="22"/>
        <v>-3.4971623691274802E-5</v>
      </c>
      <c r="AS42" s="36">
        <f t="shared" si="22"/>
        <v>-1.176961146100215E-4</v>
      </c>
      <c r="AT42" s="36">
        <f t="shared" si="22"/>
        <v>-3.7485776897898537E-5</v>
      </c>
      <c r="AU42" s="36">
        <f t="shared" si="22"/>
        <v>-1.7060259307549757E-4</v>
      </c>
      <c r="AV42" s="36">
        <f t="shared" si="22"/>
        <v>-1.8571769608618816E-4</v>
      </c>
      <c r="AW42" s="36">
        <f t="shared" si="43"/>
        <v>-1.8764746944988287E-4</v>
      </c>
      <c r="AX42" s="36">
        <f t="shared" si="43"/>
        <v>-1.7812286022602085E-4</v>
      </c>
      <c r="AY42" s="36">
        <f t="shared" si="43"/>
        <v>-1.4461078971159168E-4</v>
      </c>
      <c r="AZ42" s="36">
        <f t="shared" si="43"/>
        <v>-1.1385109385183787E-4</v>
      </c>
      <c r="BA42" s="36">
        <f t="shared" si="43"/>
        <v>-6.8563140687951226E-5</v>
      </c>
      <c r="BB42" s="36">
        <f t="shared" si="44"/>
        <v>-2.9147391848178075E-5</v>
      </c>
      <c r="BC42" s="36">
        <f t="shared" si="44"/>
        <v>3.3055946637455945E-5</v>
      </c>
      <c r="BD42" s="37">
        <f t="shared" si="44"/>
        <v>8.3516236201957561E-5</v>
      </c>
      <c r="BF42" s="46">
        <f t="shared" si="46"/>
        <v>-5.347930083699962E-5</v>
      </c>
      <c r="BG42">
        <f t="shared" si="23"/>
        <v>2</v>
      </c>
      <c r="BH42">
        <f t="shared" si="24"/>
        <v>10</v>
      </c>
      <c r="BI42" s="46">
        <f t="shared" si="25"/>
        <v>1.0168543158282353E-4</v>
      </c>
    </row>
    <row r="43" spans="1:61" x14ac:dyDescent="0.35">
      <c r="A43" s="8">
        <v>43888</v>
      </c>
      <c r="B43" s="16">
        <v>106.9760407847472</v>
      </c>
      <c r="C43" s="17">
        <v>102.94899477336941</v>
      </c>
      <c r="D43" s="17">
        <v>102.00441767324401</v>
      </c>
      <c r="E43" s="17">
        <v>99.93312070768944</v>
      </c>
      <c r="F43" s="17">
        <v>108.6094915482318</v>
      </c>
      <c r="G43" s="17">
        <v>107.31294461425099</v>
      </c>
      <c r="H43" s="17">
        <v>96.207984027763501</v>
      </c>
      <c r="I43" s="17">
        <v>106.9206822746352</v>
      </c>
      <c r="J43" s="17">
        <v>111.4607800273579</v>
      </c>
      <c r="K43" s="17">
        <v>113.4515242144989</v>
      </c>
      <c r="L43" s="17">
        <v>113.0471962357333</v>
      </c>
      <c r="M43" s="17">
        <v>114.657670337787</v>
      </c>
      <c r="N43" s="17">
        <v>111.5456506840132</v>
      </c>
      <c r="O43" s="17">
        <v>110.2215314929914</v>
      </c>
      <c r="P43" s="17">
        <v>103.1077161913696</v>
      </c>
      <c r="Q43" s="17">
        <v>103.8502490620743</v>
      </c>
      <c r="R43" s="18">
        <v>101.9890735426219</v>
      </c>
      <c r="T43" s="42">
        <f t="shared" si="0"/>
        <v>43888</v>
      </c>
      <c r="U43" s="27">
        <f t="shared" si="45"/>
        <v>2.0415132054067975E-3</v>
      </c>
      <c r="V43" s="27">
        <f t="shared" si="42"/>
        <v>1.9950948019220593E-3</v>
      </c>
      <c r="W43" s="27">
        <f t="shared" si="27"/>
        <v>2.0452047644419213E-3</v>
      </c>
      <c r="X43" s="27">
        <f t="shared" si="28"/>
        <v>2.0948516629086811E-3</v>
      </c>
      <c r="Y43" s="27">
        <f t="shared" si="29"/>
        <v>2.1486521954601212E-3</v>
      </c>
      <c r="Z43" s="27">
        <f t="shared" si="30"/>
        <v>2.2804613102092031E-3</v>
      </c>
      <c r="AA43" s="27">
        <f t="shared" si="31"/>
        <v>2.1705153195876736E-3</v>
      </c>
      <c r="AB43" s="27">
        <f t="shared" si="32"/>
        <v>2.3879671552820003E-3</v>
      </c>
      <c r="AC43" s="27">
        <f t="shared" si="33"/>
        <v>2.4311057888695142E-3</v>
      </c>
      <c r="AD43" s="27">
        <f t="shared" si="34"/>
        <v>2.4717477072591088E-3</v>
      </c>
      <c r="AE43" s="27">
        <f t="shared" si="35"/>
        <v>2.5427008603522427E-3</v>
      </c>
      <c r="AF43" s="27">
        <f t="shared" si="36"/>
        <v>2.5837046117440643E-3</v>
      </c>
      <c r="AG43" s="27">
        <f t="shared" si="37"/>
        <v>2.6371408742036362E-3</v>
      </c>
      <c r="AH43" s="27">
        <f t="shared" si="38"/>
        <v>2.6665043363487406E-3</v>
      </c>
      <c r="AI43" s="27">
        <f t="shared" si="39"/>
        <v>2.7652618364537584E-3</v>
      </c>
      <c r="AJ43" s="27">
        <f t="shared" si="40"/>
        <v>2.7854259630626377E-3</v>
      </c>
      <c r="AK43" s="28">
        <f t="shared" si="41"/>
        <v>2.8196657734094188E-3</v>
      </c>
      <c r="AM43" s="45">
        <f t="shared" si="20"/>
        <v>43888</v>
      </c>
      <c r="AN43" s="36">
        <f t="shared" si="26"/>
        <v>1.6344354722486821E-3</v>
      </c>
      <c r="AO43" s="36">
        <f t="shared" si="21"/>
        <v>1.544203376687674E-3</v>
      </c>
      <c r="AP43" s="36">
        <f t="shared" si="21"/>
        <v>1.5557872643109697E-3</v>
      </c>
      <c r="AQ43" s="36">
        <f t="shared" si="21"/>
        <v>1.5518661118827509E-3</v>
      </c>
      <c r="AR43" s="36">
        <f t="shared" si="22"/>
        <v>1.7215001390026492E-3</v>
      </c>
      <c r="AS43" s="36">
        <f t="shared" si="22"/>
        <v>1.7974596047068939E-3</v>
      </c>
      <c r="AT43" s="36">
        <f t="shared" si="22"/>
        <v>1.5306474033732276E-3</v>
      </c>
      <c r="AU43" s="36">
        <f t="shared" si="22"/>
        <v>1.8676291121460524E-3</v>
      </c>
      <c r="AV43" s="36">
        <f t="shared" si="22"/>
        <v>1.9594712658288285E-3</v>
      </c>
      <c r="AW43" s="36">
        <f t="shared" si="43"/>
        <v>1.9984080213189892E-3</v>
      </c>
      <c r="AX43" s="36">
        <f t="shared" si="43"/>
        <v>2.0435686814650974E-3</v>
      </c>
      <c r="AY43" s="36">
        <f t="shared" si="43"/>
        <v>2.1057192585714124E-3</v>
      </c>
      <c r="AZ43" s="36">
        <f t="shared" si="43"/>
        <v>2.0511681719555881E-3</v>
      </c>
      <c r="BA43" s="36">
        <f t="shared" si="43"/>
        <v>2.0158772782796477E-3</v>
      </c>
      <c r="BB43" s="36">
        <f t="shared" si="44"/>
        <v>1.9331945498648228E-3</v>
      </c>
      <c r="BC43" s="36">
        <f t="shared" si="44"/>
        <v>1.9542548556847465E-3</v>
      </c>
      <c r="BD43" s="37">
        <f t="shared" si="44"/>
        <v>1.910887494639563E-3</v>
      </c>
      <c r="BF43" s="46">
        <f t="shared" si="46"/>
        <v>1.8338869448216233E-3</v>
      </c>
      <c r="BG43">
        <f t="shared" si="23"/>
        <v>12</v>
      </c>
      <c r="BH43">
        <f t="shared" si="24"/>
        <v>7</v>
      </c>
      <c r="BI43" s="46">
        <f t="shared" si="25"/>
        <v>2.0293658440244969E-4</v>
      </c>
    </row>
    <row r="44" spans="1:61" x14ac:dyDescent="0.35">
      <c r="A44" s="8">
        <v>43889</v>
      </c>
      <c r="B44" s="16">
        <v>108.3025064193799</v>
      </c>
      <c r="C44" s="17">
        <v>104.23938513790431</v>
      </c>
      <c r="D44" s="17">
        <v>103.28854214760371</v>
      </c>
      <c r="E44" s="17">
        <v>101.2027643039908</v>
      </c>
      <c r="F44" s="17">
        <v>109.9636496590326</v>
      </c>
      <c r="G44" s="17">
        <v>108.6834299044945</v>
      </c>
      <c r="H44" s="17">
        <v>97.456278870406166</v>
      </c>
      <c r="I44" s="17">
        <v>108.3162670003347</v>
      </c>
      <c r="J44" s="17">
        <v>112.917028350599</v>
      </c>
      <c r="K44" s="17">
        <v>114.9471690290364</v>
      </c>
      <c r="L44" s="17">
        <v>114.5763851542396</v>
      </c>
      <c r="M44" s="17">
        <v>116.24036477808799</v>
      </c>
      <c r="N44" s="17">
        <v>113.1271574294361</v>
      </c>
      <c r="O44" s="17">
        <v>111.8185400230234</v>
      </c>
      <c r="P44" s="17">
        <v>104.6770964477909</v>
      </c>
      <c r="Q44" s="17">
        <v>105.4648405362524</v>
      </c>
      <c r="R44" s="18">
        <v>103.615308531517</v>
      </c>
      <c r="T44" s="42">
        <f t="shared" si="0"/>
        <v>43889</v>
      </c>
      <c r="U44" s="27">
        <f t="shared" si="45"/>
        <v>1.2399651593965499E-2</v>
      </c>
      <c r="V44" s="27">
        <f t="shared" si="42"/>
        <v>1.2534268716033026E-2</v>
      </c>
      <c r="W44" s="27">
        <f t="shared" si="27"/>
        <v>1.2588910398696695E-2</v>
      </c>
      <c r="X44" s="27">
        <f t="shared" si="28"/>
        <v>1.2704932932247281E-2</v>
      </c>
      <c r="Y44" s="27">
        <f t="shared" si="29"/>
        <v>1.2468137834891202E-2</v>
      </c>
      <c r="Z44" s="27">
        <f t="shared" si="30"/>
        <v>1.2770922419190756E-2</v>
      </c>
      <c r="AA44" s="27">
        <f t="shared" si="31"/>
        <v>1.297496102072393E-2</v>
      </c>
      <c r="AB44" s="27">
        <f t="shared" si="32"/>
        <v>1.3052523571770891E-2</v>
      </c>
      <c r="AC44" s="27">
        <f t="shared" si="33"/>
        <v>1.3065118716051094E-2</v>
      </c>
      <c r="AD44" s="27">
        <f t="shared" si="34"/>
        <v>1.3183117854897564E-2</v>
      </c>
      <c r="AE44" s="27">
        <f t="shared" si="35"/>
        <v>1.3526995533065245E-2</v>
      </c>
      <c r="AF44" s="27">
        <f t="shared" si="36"/>
        <v>1.3803650777469256E-2</v>
      </c>
      <c r="AG44" s="27">
        <f t="shared" si="37"/>
        <v>1.4178112151615796E-2</v>
      </c>
      <c r="AH44" s="27">
        <f t="shared" si="38"/>
        <v>1.448907947839162E-2</v>
      </c>
      <c r="AI44" s="27">
        <f t="shared" si="39"/>
        <v>1.5220783801558557E-2</v>
      </c>
      <c r="AJ44" s="27">
        <f t="shared" si="40"/>
        <v>1.5547304785114235E-2</v>
      </c>
      <c r="AK44" s="28">
        <f t="shared" si="41"/>
        <v>1.5945188365844798E-2</v>
      </c>
      <c r="AM44" s="45">
        <f t="shared" si="20"/>
        <v>43889</v>
      </c>
      <c r="AN44" s="36">
        <f t="shared" si="26"/>
        <v>9.9271610661287781E-3</v>
      </c>
      <c r="AO44" s="36">
        <f t="shared" si="21"/>
        <v>9.701523986209562E-3</v>
      </c>
      <c r="AP44" s="36">
        <f t="shared" si="21"/>
        <v>9.5763841402885762E-3</v>
      </c>
      <c r="AQ44" s="36">
        <f t="shared" si="21"/>
        <v>9.4118143162087858E-3</v>
      </c>
      <c r="AR44" s="36">
        <f t="shared" si="22"/>
        <v>9.989472033314831E-3</v>
      </c>
      <c r="AS44" s="36">
        <f t="shared" si="22"/>
        <v>1.0066041050806154E-2</v>
      </c>
      <c r="AT44" s="36">
        <f t="shared" si="22"/>
        <v>9.1499425118145156E-3</v>
      </c>
      <c r="AU44" s="36">
        <f t="shared" si="22"/>
        <v>1.0208378685482014E-2</v>
      </c>
      <c r="AV44" s="36">
        <f t="shared" si="22"/>
        <v>1.0530485685137182E-2</v>
      </c>
      <c r="AW44" s="36">
        <f t="shared" si="43"/>
        <v>1.065855078568468E-2</v>
      </c>
      <c r="AX44" s="36">
        <f t="shared" si="43"/>
        <v>1.0871646309924536E-2</v>
      </c>
      <c r="AY44" s="36">
        <f t="shared" si="43"/>
        <v>1.1249975383637444E-2</v>
      </c>
      <c r="AZ44" s="36">
        <f t="shared" si="43"/>
        <v>1.1027735631526767E-2</v>
      </c>
      <c r="BA44" s="36">
        <f t="shared" si="43"/>
        <v>1.0953744085664064E-2</v>
      </c>
      <c r="BB44" s="36">
        <f t="shared" si="44"/>
        <v>1.0640849955669588E-2</v>
      </c>
      <c r="BC44" s="36">
        <f t="shared" si="44"/>
        <v>1.0907989037236148E-2</v>
      </c>
      <c r="BD44" s="37">
        <f t="shared" si="44"/>
        <v>1.0806054155533019E-2</v>
      </c>
      <c r="BF44" s="46">
        <f t="shared" si="46"/>
        <v>1.0333985224721566E-2</v>
      </c>
      <c r="BG44">
        <f t="shared" si="23"/>
        <v>12</v>
      </c>
      <c r="BH44">
        <f t="shared" si="24"/>
        <v>7</v>
      </c>
      <c r="BI44" s="46">
        <f t="shared" si="25"/>
        <v>6.3156789055144246E-4</v>
      </c>
    </row>
    <row r="45" spans="1:61" x14ac:dyDescent="0.35">
      <c r="A45" s="8">
        <v>43892</v>
      </c>
      <c r="B45" s="16">
        <v>108.4526831183617</v>
      </c>
      <c r="C45" s="17">
        <v>104.382095594771</v>
      </c>
      <c r="D45" s="17">
        <v>103.4340169080244</v>
      </c>
      <c r="E45" s="17">
        <v>100.78704476125721</v>
      </c>
      <c r="F45" s="17">
        <v>110.1244595855801</v>
      </c>
      <c r="G45" s="17">
        <v>108.8547820725972</v>
      </c>
      <c r="H45" s="17">
        <v>97.604082813439121</v>
      </c>
      <c r="I45" s="17">
        <v>108.4991034023663</v>
      </c>
      <c r="J45" s="17">
        <v>113.11564013777959</v>
      </c>
      <c r="K45" s="17">
        <v>115.1595516666769</v>
      </c>
      <c r="L45" s="17">
        <v>114.80242683340251</v>
      </c>
      <c r="M45" s="17">
        <v>116.4817252815962</v>
      </c>
      <c r="N45" s="17">
        <v>113.37915899156491</v>
      </c>
      <c r="O45" s="17">
        <v>112.0818017872995</v>
      </c>
      <c r="P45" s="17">
        <v>104.94673283598109</v>
      </c>
      <c r="Q45" s="17">
        <v>105.7478967378913</v>
      </c>
      <c r="R45" s="18">
        <v>103.90778122630419</v>
      </c>
      <c r="T45" s="42">
        <f t="shared" si="0"/>
        <v>43892</v>
      </c>
      <c r="U45" s="27">
        <f t="shared" si="45"/>
        <v>1.3866410293430498E-3</v>
      </c>
      <c r="V45" s="27">
        <f t="shared" si="42"/>
        <v>1.3690646455550848E-3</v>
      </c>
      <c r="W45" s="27">
        <f t="shared" si="27"/>
        <v>1.408430764883839E-3</v>
      </c>
      <c r="X45" s="27">
        <f t="shared" si="28"/>
        <v>-4.1077884146016874E-3</v>
      </c>
      <c r="Y45" s="27">
        <f t="shared" si="29"/>
        <v>1.4623916816705052E-3</v>
      </c>
      <c r="Z45" s="27">
        <f t="shared" si="30"/>
        <v>1.5766172290778702E-3</v>
      </c>
      <c r="AA45" s="27">
        <f t="shared" si="31"/>
        <v>1.5166179618810727E-3</v>
      </c>
      <c r="AB45" s="27">
        <f t="shared" si="32"/>
        <v>1.6879865517431814E-3</v>
      </c>
      <c r="AC45" s="27">
        <f t="shared" si="33"/>
        <v>1.7589179425083756E-3</v>
      </c>
      <c r="AD45" s="27">
        <f t="shared" si="34"/>
        <v>1.8476543566450232E-3</v>
      </c>
      <c r="AE45" s="27">
        <f t="shared" si="35"/>
        <v>1.9728470125726094E-3</v>
      </c>
      <c r="AF45" s="27">
        <f t="shared" si="36"/>
        <v>2.0763914838788367E-3</v>
      </c>
      <c r="AG45" s="27">
        <f t="shared" si="37"/>
        <v>2.2275956353450255E-3</v>
      </c>
      <c r="AH45" s="27">
        <f t="shared" si="38"/>
        <v>2.3543659595437472E-3</v>
      </c>
      <c r="AI45" s="27">
        <f t="shared" si="39"/>
        <v>2.5758871552639118E-3</v>
      </c>
      <c r="AJ45" s="27">
        <f t="shared" si="40"/>
        <v>2.6838916192322149E-3</v>
      </c>
      <c r="AK45" s="28">
        <f t="shared" si="41"/>
        <v>2.8226784143410288E-3</v>
      </c>
      <c r="AM45" s="45">
        <f t="shared" si="20"/>
        <v>43892</v>
      </c>
      <c r="AN45" s="36">
        <f t="shared" si="26"/>
        <v>1.1101448080920457E-3</v>
      </c>
      <c r="AO45" s="36">
        <f t="shared" si="21"/>
        <v>1.0596560356596356E-3</v>
      </c>
      <c r="AP45" s="36">
        <f t="shared" si="21"/>
        <v>1.0713932828471365E-3</v>
      </c>
      <c r="AQ45" s="36">
        <f t="shared" si="21"/>
        <v>-3.0430496575369302E-3</v>
      </c>
      <c r="AR45" s="36">
        <f t="shared" si="22"/>
        <v>1.1716682153544088E-3</v>
      </c>
      <c r="AS45" s="36">
        <f t="shared" si="22"/>
        <v>1.2426896999591774E-3</v>
      </c>
      <c r="AT45" s="36">
        <f t="shared" si="22"/>
        <v>1.0695189867185326E-3</v>
      </c>
      <c r="AU45" s="36">
        <f t="shared" si="22"/>
        <v>1.3201742821183423E-3</v>
      </c>
      <c r="AV45" s="36">
        <f t="shared" si="22"/>
        <v>1.4176878616617508E-3</v>
      </c>
      <c r="AW45" s="36">
        <f t="shared" si="43"/>
        <v>1.4938285473475013E-3</v>
      </c>
      <c r="AX45" s="36">
        <f t="shared" si="43"/>
        <v>1.5855771440046061E-3</v>
      </c>
      <c r="AY45" s="36">
        <f t="shared" si="43"/>
        <v>1.6922590593612518E-3</v>
      </c>
      <c r="AZ45" s="36">
        <f t="shared" si="43"/>
        <v>1.7326238851713609E-3</v>
      </c>
      <c r="BA45" s="36">
        <f t="shared" si="43"/>
        <v>1.7799006654150729E-3</v>
      </c>
      <c r="BB45" s="36">
        <f t="shared" si="44"/>
        <v>1.8008027102450008E-3</v>
      </c>
      <c r="BC45" s="36">
        <f t="shared" si="44"/>
        <v>1.883018360053322E-3</v>
      </c>
      <c r="BD45" s="37">
        <f t="shared" si="44"/>
        <v>1.9129291613989151E-3</v>
      </c>
      <c r="BF45" s="46">
        <f t="shared" si="46"/>
        <v>1.1941660616394782E-3</v>
      </c>
      <c r="BG45">
        <f t="shared" si="23"/>
        <v>17</v>
      </c>
      <c r="BH45">
        <f t="shared" si="24"/>
        <v>4</v>
      </c>
      <c r="BI45" s="46">
        <f t="shared" si="25"/>
        <v>1.1336259583656302E-3</v>
      </c>
    </row>
    <row r="46" spans="1:61" x14ac:dyDescent="0.35">
      <c r="A46" s="8">
        <v>43893</v>
      </c>
      <c r="B46" s="16">
        <v>109.16425744924631</v>
      </c>
      <c r="C46" s="17">
        <v>105.06891454739061</v>
      </c>
      <c r="D46" s="17">
        <v>104.12113174259819</v>
      </c>
      <c r="E46" s="17">
        <v>101.4691057524974</v>
      </c>
      <c r="F46" s="17">
        <v>110.8585719088633</v>
      </c>
      <c r="G46" s="17">
        <v>109.6020429399304</v>
      </c>
      <c r="H46" s="17">
        <v>98.277339005798723</v>
      </c>
      <c r="I46" s="17">
        <v>109.2609792916826</v>
      </c>
      <c r="J46" s="17">
        <v>113.90843708236341</v>
      </c>
      <c r="K46" s="17">
        <v>115.9688146289067</v>
      </c>
      <c r="L46" s="17">
        <v>115.6216932437916</v>
      </c>
      <c r="M46" s="17">
        <v>117.3190533988367</v>
      </c>
      <c r="N46" s="17">
        <v>114.2028839544502</v>
      </c>
      <c r="O46" s="17">
        <v>112.89935621664431</v>
      </c>
      <c r="P46" s="17">
        <v>105.7326303085985</v>
      </c>
      <c r="Q46" s="17">
        <v>106.5399863609106</v>
      </c>
      <c r="R46" s="18">
        <v>104.6875070151417</v>
      </c>
      <c r="T46" s="42">
        <f t="shared" si="0"/>
        <v>43893</v>
      </c>
      <c r="U46" s="27">
        <f t="shared" si="45"/>
        <v>6.5611500833779868E-3</v>
      </c>
      <c r="V46" s="27">
        <f t="shared" si="42"/>
        <v>6.5798540324957244E-3</v>
      </c>
      <c r="W46" s="27">
        <f t="shared" si="27"/>
        <v>6.6430257193317299E-3</v>
      </c>
      <c r="X46" s="27">
        <f t="shared" si="28"/>
        <v>6.7673478556280475E-3</v>
      </c>
      <c r="Y46" s="27">
        <f t="shared" si="29"/>
        <v>6.6662059096209703E-3</v>
      </c>
      <c r="Z46" s="27">
        <f t="shared" si="30"/>
        <v>6.8647500192948741E-3</v>
      </c>
      <c r="AA46" s="27">
        <f t="shared" si="31"/>
        <v>6.897828174324161E-3</v>
      </c>
      <c r="AB46" s="27">
        <f t="shared" si="32"/>
        <v>7.021955623825793E-3</v>
      </c>
      <c r="AC46" s="27">
        <f t="shared" si="33"/>
        <v>7.0087296824572487E-3</v>
      </c>
      <c r="AD46" s="27">
        <f t="shared" si="34"/>
        <v>7.027319492977524E-3</v>
      </c>
      <c r="AE46" s="27">
        <f t="shared" si="35"/>
        <v>7.1363161301283284E-3</v>
      </c>
      <c r="AF46" s="27">
        <f t="shared" si="36"/>
        <v>7.1884934329076167E-3</v>
      </c>
      <c r="AG46" s="27">
        <f t="shared" si="37"/>
        <v>7.2652237872621317E-3</v>
      </c>
      <c r="AH46" s="27">
        <f t="shared" si="38"/>
        <v>7.2942655837768822E-3</v>
      </c>
      <c r="AI46" s="27">
        <f t="shared" si="39"/>
        <v>7.4885368165360511E-3</v>
      </c>
      <c r="AJ46" s="27">
        <f t="shared" si="40"/>
        <v>7.4903581768874794E-3</v>
      </c>
      <c r="AK46" s="28">
        <f t="shared" si="41"/>
        <v>7.5040173087645989E-3</v>
      </c>
      <c r="AM46" s="45">
        <f t="shared" si="20"/>
        <v>43893</v>
      </c>
      <c r="AN46" s="36">
        <f t="shared" si="26"/>
        <v>5.2528567567524161E-3</v>
      </c>
      <c r="AO46" s="36">
        <f t="shared" si="21"/>
        <v>5.0928070211516911E-3</v>
      </c>
      <c r="AP46" s="36">
        <f t="shared" si="21"/>
        <v>5.053349664695647E-3</v>
      </c>
      <c r="AQ46" s="36">
        <f t="shared" si="21"/>
        <v>5.0132512914492578E-3</v>
      </c>
      <c r="AR46" s="36">
        <f t="shared" si="22"/>
        <v>5.3409641747883211E-3</v>
      </c>
      <c r="AS46" s="36">
        <f t="shared" si="22"/>
        <v>5.4107959652082201E-3</v>
      </c>
      <c r="AT46" s="36">
        <f t="shared" si="22"/>
        <v>4.864348428533399E-3</v>
      </c>
      <c r="AU46" s="36">
        <f t="shared" si="22"/>
        <v>5.4918714933941525E-3</v>
      </c>
      <c r="AV46" s="36">
        <f t="shared" si="22"/>
        <v>5.6490361240605427E-3</v>
      </c>
      <c r="AW46" s="36">
        <f t="shared" si="43"/>
        <v>5.6815878100723279E-3</v>
      </c>
      <c r="AX46" s="36">
        <f t="shared" si="43"/>
        <v>5.7354572737841371E-3</v>
      </c>
      <c r="AY46" s="36">
        <f t="shared" si="43"/>
        <v>5.858622147819707E-3</v>
      </c>
      <c r="AZ46" s="36">
        <f t="shared" si="43"/>
        <v>5.6508910617324862E-3</v>
      </c>
      <c r="BA46" s="36">
        <f t="shared" si="43"/>
        <v>5.514464781335323E-3</v>
      </c>
      <c r="BB46" s="36">
        <f t="shared" si="44"/>
        <v>5.2352360884403539E-3</v>
      </c>
      <c r="BC46" s="36">
        <f t="shared" si="44"/>
        <v>5.255235296904256E-3</v>
      </c>
      <c r="BD46" s="37">
        <f t="shared" si="44"/>
        <v>5.0854725301497684E-3</v>
      </c>
      <c r="BF46" s="46">
        <f t="shared" si="46"/>
        <v>5.3638969358983544E-3</v>
      </c>
      <c r="BG46">
        <f t="shared" si="23"/>
        <v>12</v>
      </c>
      <c r="BH46">
        <f t="shared" si="24"/>
        <v>7</v>
      </c>
      <c r="BI46" s="46">
        <f t="shared" si="25"/>
        <v>2.9045467112144183E-4</v>
      </c>
    </row>
    <row r="47" spans="1:61" x14ac:dyDescent="0.35">
      <c r="A47" s="8">
        <v>43894</v>
      </c>
      <c r="B47" s="16">
        <v>109.2488973122873</v>
      </c>
      <c r="C47" s="17">
        <v>105.14781942778281</v>
      </c>
      <c r="D47" s="17">
        <v>104.1999252117928</v>
      </c>
      <c r="E47" s="17">
        <v>101.5458374184432</v>
      </c>
      <c r="F47" s="17">
        <v>110.945795192278</v>
      </c>
      <c r="G47" s="17">
        <v>109.688509453395</v>
      </c>
      <c r="H47" s="17">
        <v>98.35100027906428</v>
      </c>
      <c r="I47" s="17">
        <v>109.3453002286218</v>
      </c>
      <c r="J47" s="17">
        <v>113.99411412866939</v>
      </c>
      <c r="K47" s="17">
        <v>116.0509342352608</v>
      </c>
      <c r="L47" s="17">
        <v>115.69803430784251</v>
      </c>
      <c r="M47" s="17">
        <v>117.3896243507683</v>
      </c>
      <c r="N47" s="17">
        <v>114.26197651461931</v>
      </c>
      <c r="O47" s="17">
        <v>112.94768418671239</v>
      </c>
      <c r="P47" s="17">
        <v>105.7652859404599</v>
      </c>
      <c r="Q47" s="17">
        <v>106.5636159392182</v>
      </c>
      <c r="R47" s="18">
        <v>104.6998405113209</v>
      </c>
      <c r="T47" s="42">
        <f t="shared" si="0"/>
        <v>43894</v>
      </c>
      <c r="U47" s="27">
        <f t="shared" si="45"/>
        <v>7.7534410088708761E-4</v>
      </c>
      <c r="V47" s="27">
        <f t="shared" si="42"/>
        <v>7.5098215996716178E-4</v>
      </c>
      <c r="W47" s="27">
        <f t="shared" si="27"/>
        <v>7.5674810555637073E-4</v>
      </c>
      <c r="X47" s="27">
        <f t="shared" si="28"/>
        <v>7.5620717632984835E-4</v>
      </c>
      <c r="Y47" s="27">
        <f t="shared" si="29"/>
        <v>7.867978263909059E-4</v>
      </c>
      <c r="Z47" s="27">
        <f t="shared" si="30"/>
        <v>7.8891333724495638E-4</v>
      </c>
      <c r="AA47" s="27">
        <f t="shared" si="31"/>
        <v>7.4952449883913808E-4</v>
      </c>
      <c r="AB47" s="27">
        <f t="shared" si="32"/>
        <v>7.7173879902803222E-4</v>
      </c>
      <c r="AC47" s="27">
        <f t="shared" si="33"/>
        <v>7.5215715798160332E-4</v>
      </c>
      <c r="AD47" s="27">
        <f t="shared" si="34"/>
        <v>7.0811801100911786E-4</v>
      </c>
      <c r="AE47" s="27">
        <f t="shared" si="35"/>
        <v>6.6026592336743128E-4</v>
      </c>
      <c r="AF47" s="27">
        <f t="shared" si="36"/>
        <v>6.0153018531172719E-4</v>
      </c>
      <c r="AG47" s="27">
        <f t="shared" si="37"/>
        <v>5.1743492040601247E-4</v>
      </c>
      <c r="AH47" s="27">
        <f t="shared" si="38"/>
        <v>4.2806240608972423E-4</v>
      </c>
      <c r="AI47" s="27">
        <f t="shared" si="39"/>
        <v>3.088510308131287E-4</v>
      </c>
      <c r="AJ47" s="27">
        <f t="shared" si="40"/>
        <v>2.2179070145122992E-4</v>
      </c>
      <c r="AK47" s="28">
        <f t="shared" si="41"/>
        <v>1.1781249292153184E-4</v>
      </c>
      <c r="AM47" s="45">
        <f t="shared" si="20"/>
        <v>43894</v>
      </c>
      <c r="AN47" s="36">
        <f t="shared" si="26"/>
        <v>6.2074048717020234E-4</v>
      </c>
      <c r="AO47" s="36">
        <f t="shared" si="21"/>
        <v>5.8126019181458321E-4</v>
      </c>
      <c r="AP47" s="36">
        <f t="shared" si="21"/>
        <v>5.7565828389673126E-4</v>
      </c>
      <c r="AQ47" s="36">
        <f t="shared" si="21"/>
        <v>5.6019827622515162E-4</v>
      </c>
      <c r="AR47" s="36">
        <f t="shared" si="22"/>
        <v>6.3038241850439387E-4</v>
      </c>
      <c r="AS47" s="36">
        <f t="shared" si="22"/>
        <v>6.2182149241647462E-4</v>
      </c>
      <c r="AT47" s="36">
        <f t="shared" si="22"/>
        <v>5.285646765813602E-4</v>
      </c>
      <c r="AU47" s="36">
        <f t="shared" si="22"/>
        <v>6.0357691471982406E-4</v>
      </c>
      <c r="AV47" s="36">
        <f t="shared" si="22"/>
        <v>6.0623866933317227E-4</v>
      </c>
      <c r="AW47" s="36">
        <f t="shared" si="43"/>
        <v>5.7251341190087178E-4</v>
      </c>
      <c r="AX47" s="36">
        <f t="shared" si="43"/>
        <v>5.3065572261040445E-4</v>
      </c>
      <c r="AY47" s="36">
        <f t="shared" si="43"/>
        <v>4.9024710102905759E-4</v>
      </c>
      <c r="AZ47" s="36">
        <f t="shared" si="43"/>
        <v>4.0246088109179652E-4</v>
      </c>
      <c r="BA47" s="36">
        <f t="shared" si="43"/>
        <v>3.2361517900383153E-4</v>
      </c>
      <c r="BB47" s="36">
        <f t="shared" si="44"/>
        <v>2.159177556414583E-4</v>
      </c>
      <c r="BC47" s="36">
        <f t="shared" si="44"/>
        <v>1.5560835613818291E-4</v>
      </c>
      <c r="BD47" s="37">
        <f t="shared" si="44"/>
        <v>7.9841526452922119E-5</v>
      </c>
      <c r="BF47" s="46">
        <f t="shared" si="46"/>
        <v>4.7642949085473056E-4</v>
      </c>
      <c r="BG47">
        <f t="shared" si="23"/>
        <v>5</v>
      </c>
      <c r="BH47">
        <f t="shared" si="24"/>
        <v>17</v>
      </c>
      <c r="BI47" s="46">
        <f t="shared" si="25"/>
        <v>1.7651410812959039E-4</v>
      </c>
    </row>
    <row r="48" spans="1:61" x14ac:dyDescent="0.35">
      <c r="A48" s="8">
        <v>43895</v>
      </c>
      <c r="B48" s="16">
        <v>109.8846396246206</v>
      </c>
      <c r="C48" s="17">
        <v>105.75854665698991</v>
      </c>
      <c r="D48" s="17">
        <v>104.81569699338201</v>
      </c>
      <c r="E48" s="17">
        <v>102.16218046869569</v>
      </c>
      <c r="F48" s="17">
        <v>111.6122439992894</v>
      </c>
      <c r="G48" s="17">
        <v>110.38178404694099</v>
      </c>
      <c r="H48" s="17">
        <v>98.965549035649616</v>
      </c>
      <c r="I48" s="17">
        <v>110.06794694075229</v>
      </c>
      <c r="J48" s="17">
        <v>114.7608127709024</v>
      </c>
      <c r="K48" s="17">
        <v>116.8516797612138</v>
      </c>
      <c r="L48" s="17">
        <v>116.53086550184641</v>
      </c>
      <c r="M48" s="17">
        <v>118.26227630638139</v>
      </c>
      <c r="N48" s="17">
        <v>115.15043317105879</v>
      </c>
      <c r="O48" s="17">
        <v>113.85772322135929</v>
      </c>
      <c r="P48" s="17">
        <v>106.67767490263159</v>
      </c>
      <c r="Q48" s="17">
        <v>107.51082104600439</v>
      </c>
      <c r="R48" s="18">
        <v>105.66652148859011</v>
      </c>
      <c r="T48" s="42">
        <f t="shared" si="0"/>
        <v>43895</v>
      </c>
      <c r="U48" s="27">
        <f t="shared" si="45"/>
        <v>5.8192103350576119E-3</v>
      </c>
      <c r="V48" s="27">
        <f t="shared" si="42"/>
        <v>5.8082728917316917E-3</v>
      </c>
      <c r="W48" s="27">
        <f t="shared" si="27"/>
        <v>5.9095222989613561E-3</v>
      </c>
      <c r="X48" s="27">
        <f t="shared" si="28"/>
        <v>6.0696042882852907E-3</v>
      </c>
      <c r="Y48" s="27">
        <f t="shared" si="29"/>
        <v>6.0069767029602428E-3</v>
      </c>
      <c r="Z48" s="27">
        <f t="shared" si="30"/>
        <v>6.3203939683449395E-3</v>
      </c>
      <c r="AA48" s="27">
        <f t="shared" si="31"/>
        <v>6.2485257378328551E-3</v>
      </c>
      <c r="AB48" s="27">
        <f t="shared" si="32"/>
        <v>6.6088502260230886E-3</v>
      </c>
      <c r="AC48" s="27">
        <f t="shared" si="33"/>
        <v>6.7257739409913864E-3</v>
      </c>
      <c r="AD48" s="27">
        <f t="shared" si="34"/>
        <v>6.89994898558699E-3</v>
      </c>
      <c r="AE48" s="27">
        <f t="shared" si="35"/>
        <v>7.1983175771850316E-3</v>
      </c>
      <c r="AF48" s="27">
        <f t="shared" si="36"/>
        <v>7.4338082299807429E-3</v>
      </c>
      <c r="AG48" s="27">
        <f t="shared" si="37"/>
        <v>7.7756107809479058E-3</v>
      </c>
      <c r="AH48" s="27">
        <f t="shared" si="38"/>
        <v>8.0571730283776066E-3</v>
      </c>
      <c r="AI48" s="27">
        <f t="shared" si="39"/>
        <v>8.6265446555433556E-3</v>
      </c>
      <c r="AJ48" s="27">
        <f t="shared" si="40"/>
        <v>8.8886351916441786E-3</v>
      </c>
      <c r="AK48" s="28">
        <f t="shared" si="41"/>
        <v>9.2328791767803953E-3</v>
      </c>
      <c r="AM48" s="45">
        <f t="shared" si="20"/>
        <v>43895</v>
      </c>
      <c r="AN48" s="36">
        <f t="shared" si="26"/>
        <v>4.6588597942471242E-3</v>
      </c>
      <c r="AO48" s="36">
        <f t="shared" si="21"/>
        <v>4.4956032182003293E-3</v>
      </c>
      <c r="AP48" s="36">
        <f t="shared" si="21"/>
        <v>4.4953736128199038E-3</v>
      </c>
      <c r="AQ48" s="36">
        <f t="shared" si="21"/>
        <v>4.4963628567617434E-3</v>
      </c>
      <c r="AR48" s="36">
        <f t="shared" si="22"/>
        <v>4.8127897344117463E-3</v>
      </c>
      <c r="AS48" s="36">
        <f t="shared" si="22"/>
        <v>4.981734525849481E-3</v>
      </c>
      <c r="AT48" s="36">
        <f t="shared" si="22"/>
        <v>4.4064603503197299E-3</v>
      </c>
      <c r="AU48" s="36">
        <f t="shared" si="22"/>
        <v>5.1687817617726579E-3</v>
      </c>
      <c r="AV48" s="36">
        <f t="shared" si="22"/>
        <v>5.4209737964390579E-3</v>
      </c>
      <c r="AW48" s="36">
        <f t="shared" si="43"/>
        <v>5.5786087548470812E-3</v>
      </c>
      <c r="AX48" s="36">
        <f t="shared" si="43"/>
        <v>5.7852878367836095E-3</v>
      </c>
      <c r="AY48" s="36">
        <f t="shared" si="43"/>
        <v>6.0585537074343051E-3</v>
      </c>
      <c r="AZ48" s="36">
        <f t="shared" si="43"/>
        <v>6.0478700654212816E-3</v>
      </c>
      <c r="BA48" s="36">
        <f t="shared" si="43"/>
        <v>6.0912228094534707E-3</v>
      </c>
      <c r="BB48" s="36">
        <f t="shared" si="44"/>
        <v>6.0308173686903603E-3</v>
      </c>
      <c r="BC48" s="36">
        <f t="shared" si="44"/>
        <v>6.2362664504575557E-3</v>
      </c>
      <c r="BD48" s="37">
        <f t="shared" si="44"/>
        <v>6.2571222181040734E-3</v>
      </c>
      <c r="BF48" s="46">
        <f t="shared" si="46"/>
        <v>5.354275815412559E-3</v>
      </c>
      <c r="BG48">
        <f t="shared" si="23"/>
        <v>17</v>
      </c>
      <c r="BH48">
        <f t="shared" si="24"/>
        <v>7</v>
      </c>
      <c r="BI48" s="46">
        <f t="shared" si="25"/>
        <v>7.0137677705959731E-4</v>
      </c>
    </row>
    <row r="49" spans="1:61" x14ac:dyDescent="0.35">
      <c r="A49" s="8">
        <v>43896</v>
      </c>
      <c r="B49" s="16">
        <v>110.7335345930728</v>
      </c>
      <c r="C49" s="17">
        <v>106.565473789386</v>
      </c>
      <c r="D49" s="17">
        <v>105.63694734274659</v>
      </c>
      <c r="E49" s="17">
        <v>102.9918944217078</v>
      </c>
      <c r="F49" s="17">
        <v>112.5245855204727</v>
      </c>
      <c r="G49" s="17">
        <v>111.3566263313861</v>
      </c>
      <c r="H49" s="17">
        <v>99.801788513644851</v>
      </c>
      <c r="I49" s="17">
        <v>111.11237444170121</v>
      </c>
      <c r="J49" s="17">
        <v>115.8961911750589</v>
      </c>
      <c r="K49" s="17">
        <v>118.0687636504659</v>
      </c>
      <c r="L49" s="17">
        <v>117.8299160637666</v>
      </c>
      <c r="M49" s="17">
        <v>119.65672397419679</v>
      </c>
      <c r="N49" s="17">
        <v>116.6103758490232</v>
      </c>
      <c r="O49" s="17">
        <v>115.39124140312541</v>
      </c>
      <c r="P49" s="17">
        <v>108.25964692990679</v>
      </c>
      <c r="Q49" s="17">
        <v>109.18680054947259</v>
      </c>
      <c r="R49" s="18">
        <v>107.4147698758491</v>
      </c>
      <c r="T49" s="42">
        <f t="shared" si="0"/>
        <v>43896</v>
      </c>
      <c r="U49" s="27">
        <f t="shared" si="45"/>
        <v>7.7253287752694355E-3</v>
      </c>
      <c r="V49" s="27">
        <f t="shared" si="42"/>
        <v>7.6298999740722628E-3</v>
      </c>
      <c r="W49" s="27">
        <f t="shared" si="27"/>
        <v>7.8351847378017592E-3</v>
      </c>
      <c r="X49" s="27">
        <f t="shared" si="28"/>
        <v>8.1215372381988615E-3</v>
      </c>
      <c r="Y49" s="27">
        <f t="shared" si="29"/>
        <v>8.1742064176140161E-3</v>
      </c>
      <c r="Z49" s="27">
        <f t="shared" si="30"/>
        <v>8.8315503582596655E-3</v>
      </c>
      <c r="AA49" s="27">
        <f t="shared" si="31"/>
        <v>8.4498038574414291E-3</v>
      </c>
      <c r="AB49" s="27">
        <f t="shared" si="32"/>
        <v>9.4889341536561478E-3</v>
      </c>
      <c r="AC49" s="27">
        <f t="shared" si="33"/>
        <v>9.893432930133228E-3</v>
      </c>
      <c r="AD49" s="27">
        <f t="shared" si="34"/>
        <v>1.0415630239455798E-2</v>
      </c>
      <c r="AE49" s="27">
        <f t="shared" si="35"/>
        <v>1.1147695130605761E-2</v>
      </c>
      <c r="AF49" s="27">
        <f t="shared" si="36"/>
        <v>1.1791145167904693E-2</v>
      </c>
      <c r="AG49" s="27">
        <f t="shared" si="37"/>
        <v>1.2678568701479653E-2</v>
      </c>
      <c r="AH49" s="27">
        <f t="shared" si="38"/>
        <v>1.3468723406533378E-2</v>
      </c>
      <c r="AI49" s="27">
        <f t="shared" si="39"/>
        <v>1.4829457322903972E-2</v>
      </c>
      <c r="AJ49" s="27">
        <f t="shared" si="40"/>
        <v>1.5588937812604398E-2</v>
      </c>
      <c r="AK49" s="28">
        <f t="shared" si="41"/>
        <v>1.6544960150389532E-2</v>
      </c>
      <c r="AM49" s="45">
        <f t="shared" si="20"/>
        <v>43896</v>
      </c>
      <c r="AN49" s="36">
        <f t="shared" si="26"/>
        <v>6.18489821748071E-3</v>
      </c>
      <c r="AO49" s="36">
        <f t="shared" si="21"/>
        <v>5.9055425799319312E-3</v>
      </c>
      <c r="AP49" s="36">
        <f t="shared" si="21"/>
        <v>5.9602250300457987E-3</v>
      </c>
      <c r="AQ49" s="36">
        <f t="shared" si="21"/>
        <v>6.0164347860577165E-3</v>
      </c>
      <c r="AR49" s="36">
        <f t="shared" si="22"/>
        <v>6.5491741817923499E-3</v>
      </c>
      <c r="AS49" s="36">
        <f t="shared" si="22"/>
        <v>6.9610279923802681E-3</v>
      </c>
      <c r="AT49" s="36">
        <f t="shared" si="22"/>
        <v>5.958801680267696E-3</v>
      </c>
      <c r="AU49" s="36">
        <f t="shared" si="22"/>
        <v>7.421295401574473E-3</v>
      </c>
      <c r="AV49" s="36">
        <f t="shared" si="22"/>
        <v>7.9741069416873825E-3</v>
      </c>
      <c r="AW49" s="36">
        <f t="shared" si="43"/>
        <v>8.4210370486000122E-3</v>
      </c>
      <c r="AX49" s="36">
        <f t="shared" si="43"/>
        <v>8.9594025764678509E-3</v>
      </c>
      <c r="AY49" s="36">
        <f t="shared" si="43"/>
        <v>9.6097833118423247E-3</v>
      </c>
      <c r="AZ49" s="36">
        <f t="shared" si="43"/>
        <v>9.8613907360108749E-3</v>
      </c>
      <c r="BA49" s="36">
        <f t="shared" si="43"/>
        <v>1.0182354895339234E-2</v>
      </c>
      <c r="BB49" s="36">
        <f t="shared" si="44"/>
        <v>1.0367273614442167E-2</v>
      </c>
      <c r="BC49" s="36">
        <f t="shared" si="44"/>
        <v>1.0937198769323246E-2</v>
      </c>
      <c r="BD49" s="37">
        <f t="shared" si="44"/>
        <v>1.1212519493918984E-2</v>
      </c>
      <c r="BF49" s="46">
        <f t="shared" si="46"/>
        <v>8.1460274857154732E-3</v>
      </c>
      <c r="BG49">
        <f t="shared" si="23"/>
        <v>17</v>
      </c>
      <c r="BH49">
        <f t="shared" si="24"/>
        <v>2</v>
      </c>
      <c r="BI49" s="46">
        <f t="shared" si="25"/>
        <v>1.9295149629737203E-3</v>
      </c>
    </row>
    <row r="50" spans="1:61" x14ac:dyDescent="0.35">
      <c r="A50" s="8">
        <v>43899</v>
      </c>
      <c r="B50" s="16">
        <v>111.6733300624731</v>
      </c>
      <c r="C50" s="17">
        <v>107.46013887992611</v>
      </c>
      <c r="D50" s="17">
        <v>106.54414480005229</v>
      </c>
      <c r="E50" s="17">
        <v>103.9052126208977</v>
      </c>
      <c r="F50" s="17">
        <v>113.5303562862385</v>
      </c>
      <c r="G50" s="17">
        <v>112.4289576534064</v>
      </c>
      <c r="H50" s="17">
        <v>100.7187309724133</v>
      </c>
      <c r="I50" s="17">
        <v>112.2617377565131</v>
      </c>
      <c r="J50" s="17">
        <v>117.1502573960302</v>
      </c>
      <c r="K50" s="17">
        <v>119.4175126615594</v>
      </c>
      <c r="L50" s="17">
        <v>119.2754669232489</v>
      </c>
      <c r="M50" s="17">
        <v>121.2161564866401</v>
      </c>
      <c r="N50" s="17">
        <v>118.24876108091431</v>
      </c>
      <c r="O50" s="17">
        <v>117.118702610136</v>
      </c>
      <c r="P50" s="17">
        <v>110.0472888361216</v>
      </c>
      <c r="Q50" s="17">
        <v>111.088062580659</v>
      </c>
      <c r="R50" s="18">
        <v>109.4031631943496</v>
      </c>
      <c r="T50" s="42">
        <f t="shared" si="0"/>
        <v>43899</v>
      </c>
      <c r="U50" s="27">
        <f t="shared" si="45"/>
        <v>8.4869996505925194E-3</v>
      </c>
      <c r="V50" s="27">
        <f t="shared" si="42"/>
        <v>8.3954498462448512E-3</v>
      </c>
      <c r="W50" s="27">
        <f t="shared" si="27"/>
        <v>8.5878802836116819E-3</v>
      </c>
      <c r="X50" s="27">
        <f t="shared" si="28"/>
        <v>8.8678648384721281E-3</v>
      </c>
      <c r="Y50" s="27">
        <f t="shared" si="29"/>
        <v>8.9382312417654042E-3</v>
      </c>
      <c r="Z50" s="27">
        <f t="shared" si="30"/>
        <v>9.6297037486494652E-3</v>
      </c>
      <c r="AA50" s="27">
        <f t="shared" si="31"/>
        <v>9.18763553664248E-3</v>
      </c>
      <c r="AB50" s="27">
        <f t="shared" si="32"/>
        <v>1.0344152220551628E-2</v>
      </c>
      <c r="AC50" s="27">
        <f t="shared" si="33"/>
        <v>1.0820599091794669E-2</v>
      </c>
      <c r="AD50" s="27">
        <f t="shared" si="34"/>
        <v>1.1423419449757111E-2</v>
      </c>
      <c r="AE50" s="27">
        <f t="shared" si="35"/>
        <v>1.2268114140894459E-2</v>
      </c>
      <c r="AF50" s="27">
        <f t="shared" si="36"/>
        <v>1.3032552293338551E-2</v>
      </c>
      <c r="AG50" s="27">
        <f t="shared" si="37"/>
        <v>1.4050081049497232E-2</v>
      </c>
      <c r="AH50" s="27">
        <f t="shared" si="38"/>
        <v>1.4970470774082534E-2</v>
      </c>
      <c r="AI50" s="27">
        <f t="shared" si="39"/>
        <v>1.6512541440045769E-2</v>
      </c>
      <c r="AJ50" s="27">
        <f t="shared" si="40"/>
        <v>1.7412929233373342E-2</v>
      </c>
      <c r="AK50" s="28">
        <f t="shared" si="41"/>
        <v>1.8511358547792733E-2</v>
      </c>
      <c r="AM50" s="45">
        <f t="shared" si="20"/>
        <v>43899</v>
      </c>
      <c r="AN50" s="36">
        <f t="shared" si="26"/>
        <v>6.7946919202643711E-3</v>
      </c>
      <c r="AO50" s="36">
        <f t="shared" si="21"/>
        <v>6.4980781809935153E-3</v>
      </c>
      <c r="AP50" s="36">
        <f t="shared" si="21"/>
        <v>6.5328005317434072E-3</v>
      </c>
      <c r="AQ50" s="36">
        <f t="shared" si="21"/>
        <v>6.5693142723401527E-3</v>
      </c>
      <c r="AR50" s="36">
        <f t="shared" si="22"/>
        <v>7.1613108709024419E-3</v>
      </c>
      <c r="AS50" s="36">
        <f t="shared" si="22"/>
        <v>7.590132494685509E-3</v>
      </c>
      <c r="AT50" s="36">
        <f t="shared" si="22"/>
        <v>6.4791205804402771E-3</v>
      </c>
      <c r="AU50" s="36">
        <f t="shared" si="22"/>
        <v>8.0901614516934277E-3</v>
      </c>
      <c r="AV50" s="36">
        <f t="shared" si="22"/>
        <v>8.7214028679865035E-3</v>
      </c>
      <c r="AW50" s="36">
        <f t="shared" si="43"/>
        <v>9.2358346251286243E-3</v>
      </c>
      <c r="AX50" s="36">
        <f t="shared" si="43"/>
        <v>9.8598833350368766E-3</v>
      </c>
      <c r="AY50" s="36">
        <f t="shared" si="43"/>
        <v>1.0621530119070919E-2</v>
      </c>
      <c r="AZ50" s="36">
        <f t="shared" si="43"/>
        <v>1.0928153040298948E-2</v>
      </c>
      <c r="BA50" s="36">
        <f t="shared" si="43"/>
        <v>1.1317675905206395E-2</v>
      </c>
      <c r="BB50" s="36">
        <f t="shared" si="44"/>
        <v>1.1543917720735998E-2</v>
      </c>
      <c r="BC50" s="36">
        <f t="shared" si="44"/>
        <v>1.2216911150134737E-2</v>
      </c>
      <c r="BD50" s="37">
        <f t="shared" si="44"/>
        <v>1.2545147687839134E-2</v>
      </c>
      <c r="BF50" s="46">
        <f t="shared" si="46"/>
        <v>8.9827098090883087E-3</v>
      </c>
      <c r="BG50">
        <f t="shared" si="23"/>
        <v>17</v>
      </c>
      <c r="BH50">
        <f t="shared" si="24"/>
        <v>7</v>
      </c>
      <c r="BI50" s="46">
        <f t="shared" si="25"/>
        <v>2.2028938383382756E-3</v>
      </c>
    </row>
    <row r="51" spans="1:61" x14ac:dyDescent="0.35">
      <c r="A51" s="8">
        <v>43900</v>
      </c>
      <c r="B51" s="16">
        <v>110.4579301446352</v>
      </c>
      <c r="C51" s="17">
        <v>106.2982459569364</v>
      </c>
      <c r="D51" s="17">
        <v>105.37021735816199</v>
      </c>
      <c r="E51" s="17">
        <v>102.7276976192807</v>
      </c>
      <c r="F51" s="17">
        <v>112.2437988013707</v>
      </c>
      <c r="G51" s="17">
        <v>111.07560339570691</v>
      </c>
      <c r="H51" s="17">
        <v>99.541896203032422</v>
      </c>
      <c r="I51" s="17">
        <v>110.83258443371</v>
      </c>
      <c r="J51" s="17">
        <v>115.6132094333361</v>
      </c>
      <c r="K51" s="17">
        <v>117.78943566920969</v>
      </c>
      <c r="L51" s="17">
        <v>117.557169714171</v>
      </c>
      <c r="M51" s="17">
        <v>119.38860137741391</v>
      </c>
      <c r="N51" s="17">
        <v>116.35890348838559</v>
      </c>
      <c r="O51" s="17">
        <v>115.1533661351891</v>
      </c>
      <c r="P51" s="17">
        <v>108.0435615950407</v>
      </c>
      <c r="Q51" s="17">
        <v>108.9780693538283</v>
      </c>
      <c r="R51" s="18">
        <v>107.2182797828515</v>
      </c>
      <c r="T51" s="42">
        <f t="shared" si="0"/>
        <v>43900</v>
      </c>
      <c r="U51" s="27">
        <f t="shared" si="45"/>
        <v>-1.0883528924569341E-2</v>
      </c>
      <c r="V51" s="27">
        <f t="shared" si="42"/>
        <v>-1.0812315479025947E-2</v>
      </c>
      <c r="W51" s="27">
        <f t="shared" si="27"/>
        <v>-1.1018225770110246E-2</v>
      </c>
      <c r="X51" s="27">
        <f t="shared" si="28"/>
        <v>-1.1332588345814854E-2</v>
      </c>
      <c r="Y51" s="27">
        <f t="shared" si="29"/>
        <v>-1.1332277348131137E-2</v>
      </c>
      <c r="Z51" s="27">
        <f t="shared" si="30"/>
        <v>-1.2037417102732428E-2</v>
      </c>
      <c r="AA51" s="27">
        <f t="shared" si="31"/>
        <v>-1.1684368518336541E-2</v>
      </c>
      <c r="AB51" s="27">
        <f t="shared" si="32"/>
        <v>-1.2730546946483456E-2</v>
      </c>
      <c r="AC51" s="27">
        <f t="shared" si="33"/>
        <v>-1.3120312296865611E-2</v>
      </c>
      <c r="AD51" s="27">
        <f t="shared" si="34"/>
        <v>-1.3633486044579035E-2</v>
      </c>
      <c r="AE51" s="27">
        <f t="shared" si="35"/>
        <v>-1.4406124355678229E-2</v>
      </c>
      <c r="AF51" s="27">
        <f t="shared" si="36"/>
        <v>-1.5076827728221387E-2</v>
      </c>
      <c r="AG51" s="27">
        <f t="shared" si="37"/>
        <v>-1.5982049835055245E-2</v>
      </c>
      <c r="AH51" s="27">
        <f t="shared" si="38"/>
        <v>-1.6780722729563435E-2</v>
      </c>
      <c r="AI51" s="27">
        <f t="shared" si="39"/>
        <v>-1.820787465345719E-2</v>
      </c>
      <c r="AJ51" s="27">
        <f t="shared" si="40"/>
        <v>-1.8993879070477671E-2</v>
      </c>
      <c r="AK51" s="28">
        <f t="shared" si="41"/>
        <v>-1.9970934547996255E-2</v>
      </c>
      <c r="AM51" s="45">
        <f t="shared" si="20"/>
        <v>43900</v>
      </c>
      <c r="AN51" s="36">
        <f t="shared" si="26"/>
        <v>-8.7133532570102135E-3</v>
      </c>
      <c r="AO51" s="36">
        <f t="shared" si="21"/>
        <v>-8.3687321807660829E-3</v>
      </c>
      <c r="AP51" s="36">
        <f t="shared" si="21"/>
        <v>-8.3815643433228643E-3</v>
      </c>
      <c r="AQ51" s="36">
        <f t="shared" si="21"/>
        <v>-8.3951814465796429E-3</v>
      </c>
      <c r="AR51" s="36">
        <f t="shared" si="22"/>
        <v>-9.0794206113226673E-3</v>
      </c>
      <c r="AS51" s="36">
        <f t="shared" si="22"/>
        <v>-9.4878921603736999E-3</v>
      </c>
      <c r="AT51" s="36">
        <f t="shared" si="22"/>
        <v>-8.2398166791309291E-3</v>
      </c>
      <c r="AU51" s="36">
        <f t="shared" si="22"/>
        <v>-9.9565607668447107E-3</v>
      </c>
      <c r="AV51" s="36">
        <f t="shared" si="22"/>
        <v>-1.0574971711273683E-2</v>
      </c>
      <c r="AW51" s="36">
        <f t="shared" si="43"/>
        <v>-1.102267346704215E-2</v>
      </c>
      <c r="AX51" s="36">
        <f t="shared" si="43"/>
        <v>-1.1578202144658592E-2</v>
      </c>
      <c r="AY51" s="36">
        <f t="shared" si="43"/>
        <v>-1.228761459850043E-2</v>
      </c>
      <c r="AZ51" s="36">
        <f t="shared" si="43"/>
        <v>-1.243083836170597E-2</v>
      </c>
      <c r="BA51" s="36">
        <f t="shared" si="43"/>
        <v>-1.2686226383549958E-2</v>
      </c>
      <c r="BB51" s="36">
        <f t="shared" si="44"/>
        <v>-1.2729125170231923E-2</v>
      </c>
      <c r="BC51" s="36">
        <f t="shared" si="44"/>
        <v>-1.3326105555847133E-2</v>
      </c>
      <c r="BD51" s="37">
        <f t="shared" si="44"/>
        <v>-1.3534302343177061E-2</v>
      </c>
      <c r="BF51" s="46">
        <f t="shared" si="46"/>
        <v>-1.0634857716549276E-2</v>
      </c>
      <c r="BG51">
        <f t="shared" si="23"/>
        <v>7</v>
      </c>
      <c r="BH51">
        <f t="shared" si="24"/>
        <v>17</v>
      </c>
      <c r="BI51" s="46">
        <f t="shared" si="25"/>
        <v>1.9380549139189111E-3</v>
      </c>
    </row>
    <row r="52" spans="1:61" x14ac:dyDescent="0.35">
      <c r="A52" s="8">
        <v>43901</v>
      </c>
      <c r="B52" s="16">
        <v>110.117679318268</v>
      </c>
      <c r="C52" s="17">
        <v>105.9739241023136</v>
      </c>
      <c r="D52" s="17">
        <v>105.0387870513635</v>
      </c>
      <c r="E52" s="17">
        <v>102.3913464289656</v>
      </c>
      <c r="F52" s="17">
        <v>111.878856857556</v>
      </c>
      <c r="G52" s="17">
        <v>110.68611205818419</v>
      </c>
      <c r="H52" s="17">
        <v>99.201190747728162</v>
      </c>
      <c r="I52" s="17">
        <v>110.4186730452046</v>
      </c>
      <c r="J52" s="17">
        <v>115.1696151022111</v>
      </c>
      <c r="K52" s="17">
        <v>117.3213494896697</v>
      </c>
      <c r="L52" s="17">
        <v>117.0649595494579</v>
      </c>
      <c r="M52" s="17">
        <v>118.870820567411</v>
      </c>
      <c r="N52" s="17">
        <v>115.8268191945639</v>
      </c>
      <c r="O52" s="17">
        <v>114.6070371766927</v>
      </c>
      <c r="P52" s="17">
        <v>107.4926688350096</v>
      </c>
      <c r="Q52" s="17">
        <v>108.4106842860086</v>
      </c>
      <c r="R52" s="18">
        <v>106.64364391993981</v>
      </c>
      <c r="T52" s="42">
        <f t="shared" si="0"/>
        <v>43901</v>
      </c>
      <c r="U52" s="27">
        <f t="shared" si="45"/>
        <v>-3.0803657638855952E-3</v>
      </c>
      <c r="V52" s="27">
        <f t="shared" si="42"/>
        <v>-3.0510555626118707E-3</v>
      </c>
      <c r="W52" s="27">
        <f t="shared" ref="W52:W74" si="47">D52/D51-1</f>
        <v>-3.1453888499815008E-3</v>
      </c>
      <c r="X52" s="27">
        <f t="shared" ref="X52:X74" si="48">E52/E51-1</f>
        <v>-3.2742015844806627E-3</v>
      </c>
      <c r="Y52" s="27">
        <f t="shared" ref="Y52:Y74" si="49">F52/F51-1</f>
        <v>-3.2513327926517732E-3</v>
      </c>
      <c r="Z52" s="27">
        <f t="shared" ref="Z52:Z74" si="50">G52/G51-1</f>
        <v>-3.5065426215615814E-3</v>
      </c>
      <c r="AA52" s="27">
        <f t="shared" ref="AA52:AA74" si="51">H52/H51-1</f>
        <v>-3.4227342285034767E-3</v>
      </c>
      <c r="AB52" s="27">
        <f t="shared" ref="AB52:AB74" si="52">I52/I51-1</f>
        <v>-3.7345640780663825E-3</v>
      </c>
      <c r="AC52" s="27">
        <f t="shared" ref="AC52:AC74" si="53">J52/J51-1</f>
        <v>-3.8368827688395335E-3</v>
      </c>
      <c r="AD52" s="27">
        <f t="shared" ref="AD52:AD74" si="54">K52/K51-1</f>
        <v>-3.9739232714768313E-3</v>
      </c>
      <c r="AE52" s="27">
        <f t="shared" ref="AE52:AE74" si="55">L52/L51-1</f>
        <v>-4.1869854974381226E-3</v>
      </c>
      <c r="AF52" s="27">
        <f t="shared" ref="AF52:AF74" si="56">M52/M51-1</f>
        <v>-4.3369367261961722E-3</v>
      </c>
      <c r="AG52" s="27">
        <f t="shared" ref="AG52:AG74" si="57">N52/N51-1</f>
        <v>-4.5727853896011528E-3</v>
      </c>
      <c r="AH52" s="27">
        <f t="shared" ref="AH52:AH74" si="58">O52/O51-1</f>
        <v>-4.7443594297974512E-3</v>
      </c>
      <c r="AI52" s="27">
        <f t="shared" ref="AI52:AI74" si="59">P52/P51-1</f>
        <v>-5.0988022969468139E-3</v>
      </c>
      <c r="AJ52" s="27">
        <f t="shared" ref="AJ52:AJ73" si="60">Q52/Q51-1</f>
        <v>-5.2064151180502005E-3</v>
      </c>
      <c r="AK52" s="28">
        <f t="shared" si="41"/>
        <v>-5.359495265877201E-3</v>
      </c>
      <c r="AM52" s="45">
        <f t="shared" si="20"/>
        <v>43901</v>
      </c>
      <c r="AN52" s="36">
        <f t="shared" si="26"/>
        <v>-2.4661408305668075E-3</v>
      </c>
      <c r="AO52" s="36">
        <f t="shared" si="21"/>
        <v>-2.3615170054615878E-3</v>
      </c>
      <c r="AP52" s="36">
        <f t="shared" si="21"/>
        <v>-2.3926972981809279E-3</v>
      </c>
      <c r="AQ52" s="36">
        <f t="shared" si="21"/>
        <v>-2.4255285337832751E-3</v>
      </c>
      <c r="AR52" s="36">
        <f t="shared" si="22"/>
        <v>-2.604967833472601E-3</v>
      </c>
      <c r="AS52" s="36">
        <f t="shared" si="22"/>
        <v>-2.7638568943148386E-3</v>
      </c>
      <c r="AT52" s="36">
        <f t="shared" si="22"/>
        <v>-2.4137121779406519E-3</v>
      </c>
      <c r="AU52" s="36">
        <f t="shared" si="22"/>
        <v>-2.920802565455718E-3</v>
      </c>
      <c r="AV52" s="36">
        <f t="shared" si="22"/>
        <v>-3.0925275116846641E-3</v>
      </c>
      <c r="AW52" s="36">
        <f t="shared" si="43"/>
        <v>-3.2129169649890181E-3</v>
      </c>
      <c r="AX52" s="36">
        <f t="shared" si="43"/>
        <v>-3.3650802442910192E-3</v>
      </c>
      <c r="AY52" s="36">
        <f t="shared" si="43"/>
        <v>-3.53460343184988E-3</v>
      </c>
      <c r="AZ52" s="36">
        <f t="shared" si="43"/>
        <v>-3.556712476031777E-3</v>
      </c>
      <c r="BA52" s="36">
        <f t="shared" si="43"/>
        <v>-3.586735728926873E-3</v>
      </c>
      <c r="BB52" s="36">
        <f t="shared" si="44"/>
        <v>-3.5645726857955178E-3</v>
      </c>
      <c r="BC52" s="36">
        <f t="shared" si="44"/>
        <v>-3.6528208468240208E-3</v>
      </c>
      <c r="BD52" s="37">
        <f t="shared" si="44"/>
        <v>-3.6321299416849791E-3</v>
      </c>
      <c r="BF52" s="46">
        <f t="shared" si="46"/>
        <v>-3.0321954688973035E-3</v>
      </c>
      <c r="BG52">
        <f t="shared" si="23"/>
        <v>2</v>
      </c>
      <c r="BH52">
        <f t="shared" si="24"/>
        <v>16</v>
      </c>
      <c r="BI52" s="46">
        <f t="shared" si="25"/>
        <v>5.1279693296177298E-4</v>
      </c>
    </row>
    <row r="53" spans="1:61" x14ac:dyDescent="0.35">
      <c r="A53" s="8">
        <v>43902</v>
      </c>
      <c r="B53" s="16">
        <v>109.8511790363864</v>
      </c>
      <c r="C53" s="17">
        <v>105.7288888189313</v>
      </c>
      <c r="D53" s="17">
        <v>104.780538886535</v>
      </c>
      <c r="E53" s="17">
        <v>102.1221323432966</v>
      </c>
      <c r="F53" s="17">
        <v>111.5750617568616</v>
      </c>
      <c r="G53" s="17">
        <v>110.34747631380451</v>
      </c>
      <c r="H53" s="17">
        <v>98.921025957866362</v>
      </c>
      <c r="I53" s="17">
        <v>110.0475973775451</v>
      </c>
      <c r="J53" s="17">
        <v>114.7661316736295</v>
      </c>
      <c r="K53" s="17">
        <v>116.8900015934156</v>
      </c>
      <c r="L53" s="17">
        <v>116.6079978346157</v>
      </c>
      <c r="M53" s="17">
        <v>118.3876052439077</v>
      </c>
      <c r="N53" s="17">
        <v>115.3264724758488</v>
      </c>
      <c r="O53" s="17">
        <v>114.089179345982</v>
      </c>
      <c r="P53" s="17">
        <v>106.96414284650599</v>
      </c>
      <c r="Q53" s="17">
        <v>107.86056032296349</v>
      </c>
      <c r="R53" s="18">
        <v>106.07680131618589</v>
      </c>
      <c r="T53" s="42">
        <f t="shared" si="0"/>
        <v>43902</v>
      </c>
      <c r="U53" s="27">
        <f t="shared" ref="U53:U69" si="61">B53/B52-1</f>
        <v>-2.4201407397204111E-3</v>
      </c>
      <c r="V53" s="27">
        <f t="shared" si="42"/>
        <v>-2.3122224212980269E-3</v>
      </c>
      <c r="W53" s="27">
        <f t="shared" si="47"/>
        <v>-2.4585981243502308E-3</v>
      </c>
      <c r="X53" s="27">
        <f t="shared" si="48"/>
        <v>-2.6292659981356215E-3</v>
      </c>
      <c r="Y53" s="27">
        <f t="shared" si="49"/>
        <v>-2.7153933211990777E-3</v>
      </c>
      <c r="Z53" s="27">
        <f t="shared" si="50"/>
        <v>-3.0594239700250103E-3</v>
      </c>
      <c r="AA53" s="27">
        <f t="shared" si="51"/>
        <v>-2.8242079328892888E-3</v>
      </c>
      <c r="AB53" s="27">
        <f t="shared" si="52"/>
        <v>-3.3606242261902119E-3</v>
      </c>
      <c r="AC53" s="27">
        <f t="shared" si="53"/>
        <v>-3.5033843624771022E-3</v>
      </c>
      <c r="AD53" s="27">
        <f t="shared" si="54"/>
        <v>-3.6766359927702386E-3</v>
      </c>
      <c r="AE53" s="27">
        <f t="shared" si="55"/>
        <v>-3.9034884272876047E-3</v>
      </c>
      <c r="AF53" s="27">
        <f t="shared" si="56"/>
        <v>-4.0650457462710898E-3</v>
      </c>
      <c r="AG53" s="27">
        <f t="shared" si="57"/>
        <v>-4.3197829500490892E-3</v>
      </c>
      <c r="AH53" s="27">
        <f t="shared" si="58"/>
        <v>-4.5185517701875622E-3</v>
      </c>
      <c r="AI53" s="27">
        <f t="shared" si="59"/>
        <v>-4.9168561375552144E-3</v>
      </c>
      <c r="AJ53" s="27">
        <f t="shared" si="60"/>
        <v>-5.0744441534358309E-3</v>
      </c>
      <c r="AK53" s="28">
        <f t="shared" si="41"/>
        <v>-5.3152966545240155E-3</v>
      </c>
      <c r="AM53" s="45">
        <f t="shared" si="20"/>
        <v>43902</v>
      </c>
      <c r="AN53" s="36">
        <f t="shared" si="26"/>
        <v>-1.9375646762201612E-3</v>
      </c>
      <c r="AO53" s="36">
        <f t="shared" si="21"/>
        <v>-1.789660154084673E-3</v>
      </c>
      <c r="AP53" s="36">
        <f t="shared" si="21"/>
        <v>-1.8702555931932208E-3</v>
      </c>
      <c r="AQ53" s="36">
        <f t="shared" si="21"/>
        <v>-1.9477602514188683E-3</v>
      </c>
      <c r="AR53" s="36">
        <f t="shared" si="22"/>
        <v>-2.1755731289447009E-3</v>
      </c>
      <c r="AS53" s="36">
        <f t="shared" si="22"/>
        <v>-2.4114379731737133E-3</v>
      </c>
      <c r="AT53" s="36">
        <f t="shared" si="22"/>
        <v>-1.9916314342735266E-3</v>
      </c>
      <c r="AU53" s="36">
        <f t="shared" si="22"/>
        <v>-2.6283442073033649E-3</v>
      </c>
      <c r="AV53" s="36">
        <f t="shared" si="22"/>
        <v>-2.8237277961565446E-3</v>
      </c>
      <c r="AW53" s="36">
        <f t="shared" si="43"/>
        <v>-2.9725602001547378E-3</v>
      </c>
      <c r="AX53" s="36">
        <f t="shared" si="43"/>
        <v>-3.1372336490110477E-3</v>
      </c>
      <c r="AY53" s="36">
        <f t="shared" si="43"/>
        <v>-3.3130122832109379E-3</v>
      </c>
      <c r="AZ53" s="36">
        <f t="shared" si="43"/>
        <v>-3.3599271785481818E-3</v>
      </c>
      <c r="BA53" s="36">
        <f t="shared" si="43"/>
        <v>-3.416025138261797E-3</v>
      </c>
      <c r="BB53" s="36">
        <f t="shared" si="44"/>
        <v>-3.4373741257648508E-3</v>
      </c>
      <c r="BC53" s="36">
        <f t="shared" si="44"/>
        <v>-3.560230018050579E-3</v>
      </c>
      <c r="BD53" s="37">
        <f t="shared" si="44"/>
        <v>-3.6021765427709249E-3</v>
      </c>
      <c r="BF53" s="46">
        <f t="shared" si="46"/>
        <v>-2.7279114323848132E-3</v>
      </c>
      <c r="BG53">
        <f t="shared" si="23"/>
        <v>2</v>
      </c>
      <c r="BH53">
        <f t="shared" si="24"/>
        <v>17</v>
      </c>
      <c r="BI53" s="46">
        <f t="shared" si="25"/>
        <v>6.7169211034658343E-4</v>
      </c>
    </row>
    <row r="54" spans="1:61" x14ac:dyDescent="0.35">
      <c r="A54" s="8">
        <v>43903</v>
      </c>
      <c r="B54" s="16">
        <v>109.3807681560627</v>
      </c>
      <c r="C54" s="17">
        <v>105.276131673438</v>
      </c>
      <c r="D54" s="17">
        <v>104.3207460247317</v>
      </c>
      <c r="E54" s="17">
        <v>101.6578403662682</v>
      </c>
      <c r="F54" s="17">
        <v>111.0793150161099</v>
      </c>
      <c r="G54" s="17">
        <v>109.83160278981489</v>
      </c>
      <c r="H54" s="17">
        <v>98.453474828785005</v>
      </c>
      <c r="I54" s="17">
        <v>109.5132198913296</v>
      </c>
      <c r="J54" s="17">
        <v>114.2099500584782</v>
      </c>
      <c r="K54" s="17">
        <v>116.31902569303701</v>
      </c>
      <c r="L54" s="17">
        <v>116.0267938431866</v>
      </c>
      <c r="M54" s="17">
        <v>117.7938138016688</v>
      </c>
      <c r="N54" s="17">
        <v>114.73643430909461</v>
      </c>
      <c r="O54" s="17">
        <v>113.5005819526347</v>
      </c>
      <c r="P54" s="17">
        <v>106.3902568756473</v>
      </c>
      <c r="Q54" s="17">
        <v>107.2840076342812</v>
      </c>
      <c r="R54" s="18">
        <v>105.5072501878135</v>
      </c>
      <c r="T54" s="42">
        <f t="shared" si="0"/>
        <v>43903</v>
      </c>
      <c r="U54" s="27">
        <f t="shared" si="61"/>
        <v>-4.2822560891029315E-3</v>
      </c>
      <c r="V54" s="27">
        <f t="shared" ref="V54:V74" si="62">C54/C53-1</f>
        <v>-4.2822463240739239E-3</v>
      </c>
      <c r="W54" s="27">
        <f t="shared" si="47"/>
        <v>-4.3881513369691261E-3</v>
      </c>
      <c r="X54" s="27">
        <f t="shared" si="48"/>
        <v>-4.5464383319731017E-3</v>
      </c>
      <c r="Y54" s="27">
        <f t="shared" si="49"/>
        <v>-4.443167970921702E-3</v>
      </c>
      <c r="Z54" s="27">
        <f t="shared" si="50"/>
        <v>-4.6749915922189578E-3</v>
      </c>
      <c r="AA54" s="27">
        <f t="shared" si="51"/>
        <v>-4.7265090970700641E-3</v>
      </c>
      <c r="AB54" s="27">
        <f t="shared" si="52"/>
        <v>-4.8558759932049167E-3</v>
      </c>
      <c r="AC54" s="27">
        <f t="shared" si="53"/>
        <v>-4.8462173207419745E-3</v>
      </c>
      <c r="AD54" s="27">
        <f t="shared" si="54"/>
        <v>-4.8847283137581909E-3</v>
      </c>
      <c r="AE54" s="27">
        <f t="shared" si="55"/>
        <v>-4.9842549586814888E-3</v>
      </c>
      <c r="AF54" s="27">
        <f t="shared" si="56"/>
        <v>-5.015655490416715E-3</v>
      </c>
      <c r="AG54" s="27">
        <f t="shared" si="57"/>
        <v>-5.1162422129729102E-3</v>
      </c>
      <c r="AH54" s="27">
        <f t="shared" si="58"/>
        <v>-5.1590991952211729E-3</v>
      </c>
      <c r="AI54" s="27">
        <f t="shared" si="59"/>
        <v>-5.3652182459146269E-3</v>
      </c>
      <c r="AJ54" s="27">
        <f t="shared" si="60"/>
        <v>-5.3453522488289273E-3</v>
      </c>
      <c r="AK54" s="28">
        <f t="shared" si="41"/>
        <v>-5.3692336241806249E-3</v>
      </c>
      <c r="AM54" s="45">
        <f t="shared" si="20"/>
        <v>43903</v>
      </c>
      <c r="AN54" s="36">
        <f t="shared" si="26"/>
        <v>-3.4283742249358071E-3</v>
      </c>
      <c r="AO54" s="36">
        <f t="shared" si="21"/>
        <v>-3.3144586548332173E-3</v>
      </c>
      <c r="AP54" s="36">
        <f t="shared" si="21"/>
        <v>-3.3380667220324145E-3</v>
      </c>
      <c r="AQ54" s="36">
        <f t="shared" si="21"/>
        <v>-3.3680015163256739E-3</v>
      </c>
      <c r="AR54" s="36">
        <f t="shared" si="22"/>
        <v>-3.5598661783024679E-3</v>
      </c>
      <c r="AS54" s="36">
        <f t="shared" si="22"/>
        <v>-3.6848283729869827E-3</v>
      </c>
      <c r="AT54" s="36">
        <f t="shared" si="22"/>
        <v>-3.3331342152538093E-3</v>
      </c>
      <c r="AU54" s="36">
        <f t="shared" si="22"/>
        <v>-3.7977806142855653E-3</v>
      </c>
      <c r="AV54" s="36">
        <f t="shared" si="22"/>
        <v>-3.9060511605180318E-3</v>
      </c>
      <c r="AW54" s="36">
        <f t="shared" si="43"/>
        <v>-3.9493028416734974E-3</v>
      </c>
      <c r="AX54" s="36">
        <f t="shared" si="43"/>
        <v>-4.005845710292312E-3</v>
      </c>
      <c r="AY54" s="36">
        <f t="shared" si="43"/>
        <v>-4.0877592246896226E-3</v>
      </c>
      <c r="AZ54" s="36">
        <f t="shared" si="43"/>
        <v>-3.97941319325033E-3</v>
      </c>
      <c r="BA54" s="36">
        <f t="shared" si="43"/>
        <v>-3.9002789915872065E-3</v>
      </c>
      <c r="BB54" s="36">
        <f t="shared" si="44"/>
        <v>-3.7508240757189158E-3</v>
      </c>
      <c r="BC54" s="36">
        <f t="shared" si="44"/>
        <v>-3.7502991377783754E-3</v>
      </c>
      <c r="BD54" s="37">
        <f t="shared" si="44"/>
        <v>-3.6387296271072093E-3</v>
      </c>
      <c r="BF54" s="46">
        <f t="shared" si="46"/>
        <v>-3.6937067330336144E-3</v>
      </c>
      <c r="BG54">
        <f t="shared" si="23"/>
        <v>2</v>
      </c>
      <c r="BH54">
        <f t="shared" si="24"/>
        <v>12</v>
      </c>
      <c r="BI54" s="46">
        <f t="shared" si="25"/>
        <v>2.6250543680469209E-4</v>
      </c>
    </row>
    <row r="55" spans="1:61" x14ac:dyDescent="0.35">
      <c r="A55" s="8">
        <v>43906</v>
      </c>
      <c r="B55" s="16">
        <v>110.9304509079559</v>
      </c>
      <c r="C55" s="17">
        <v>106.7782178295455</v>
      </c>
      <c r="D55" s="17">
        <v>105.82718173443401</v>
      </c>
      <c r="E55" s="17">
        <v>103.15987584471939</v>
      </c>
      <c r="F55" s="17">
        <v>112.682044861835</v>
      </c>
      <c r="G55" s="17">
        <v>111.4757784836569</v>
      </c>
      <c r="H55" s="17">
        <v>99.94501918892523</v>
      </c>
      <c r="I55" s="17">
        <v>111.20534246787</v>
      </c>
      <c r="J55" s="17">
        <v>115.98208439950589</v>
      </c>
      <c r="K55" s="17">
        <v>118.1492584422901</v>
      </c>
      <c r="L55" s="17">
        <v>117.90829839067671</v>
      </c>
      <c r="M55" s="17">
        <v>119.74583951259309</v>
      </c>
      <c r="N55" s="17">
        <v>116.7013640586874</v>
      </c>
      <c r="O55" s="17">
        <v>115.49410832215</v>
      </c>
      <c r="P55" s="17">
        <v>108.3667500823008</v>
      </c>
      <c r="Q55" s="17">
        <v>109.3192000928961</v>
      </c>
      <c r="R55" s="18">
        <v>107.5653989682563</v>
      </c>
      <c r="T55" s="42">
        <f t="shared" si="0"/>
        <v>43906</v>
      </c>
      <c r="U55" s="27">
        <f t="shared" si="61"/>
        <v>1.4167780845003142E-2</v>
      </c>
      <c r="V55" s="27">
        <f t="shared" si="62"/>
        <v>1.4268059931826782E-2</v>
      </c>
      <c r="W55" s="27">
        <f t="shared" si="47"/>
        <v>1.4440423090390508E-2</v>
      </c>
      <c r="X55" s="27">
        <f t="shared" si="48"/>
        <v>1.477540220252016E-2</v>
      </c>
      <c r="Y55" s="27">
        <f t="shared" si="49"/>
        <v>1.442869759768195E-2</v>
      </c>
      <c r="Z55" s="27">
        <f t="shared" si="50"/>
        <v>1.4969969044232867E-2</v>
      </c>
      <c r="AA55" s="27">
        <f t="shared" si="51"/>
        <v>1.5149738114719424E-2</v>
      </c>
      <c r="AB55" s="27">
        <f t="shared" si="52"/>
        <v>1.5451308784633522E-2</v>
      </c>
      <c r="AC55" s="27">
        <f t="shared" si="53"/>
        <v>1.5516461920527247E-2</v>
      </c>
      <c r="AD55" s="27">
        <f t="shared" si="54"/>
        <v>1.5734594906967603E-2</v>
      </c>
      <c r="AE55" s="27">
        <f t="shared" si="55"/>
        <v>1.6216121166228392E-2</v>
      </c>
      <c r="AF55" s="27">
        <f t="shared" si="56"/>
        <v>1.65715469083203E-2</v>
      </c>
      <c r="AG55" s="27">
        <f t="shared" si="57"/>
        <v>1.7125595382364578E-2</v>
      </c>
      <c r="AH55" s="27">
        <f t="shared" si="58"/>
        <v>1.7564018925887215E-2</v>
      </c>
      <c r="AI55" s="27">
        <f t="shared" si="59"/>
        <v>1.8577765151593706E-2</v>
      </c>
      <c r="AJ55" s="27">
        <f t="shared" si="60"/>
        <v>1.8970138266577896E-2</v>
      </c>
      <c r="AK55" s="28">
        <f t="shared" si="41"/>
        <v>1.9507178670461922E-2</v>
      </c>
      <c r="AM55" s="45">
        <f t="shared" si="20"/>
        <v>43906</v>
      </c>
      <c r="AN55" s="36">
        <f t="shared" si="26"/>
        <v>1.1342725344509514E-2</v>
      </c>
      <c r="AO55" s="36">
        <f t="shared" si="21"/>
        <v>1.104347838723393E-2</v>
      </c>
      <c r="AP55" s="36">
        <f t="shared" si="21"/>
        <v>1.098482984486006E-2</v>
      </c>
      <c r="AQ55" s="36">
        <f t="shared" si="21"/>
        <v>1.0945617951626935E-2</v>
      </c>
      <c r="AR55" s="36">
        <f t="shared" si="22"/>
        <v>1.1560272515262779E-2</v>
      </c>
      <c r="AS55" s="36">
        <f t="shared" si="22"/>
        <v>1.1799329600664345E-2</v>
      </c>
      <c r="AT55" s="36">
        <f t="shared" si="22"/>
        <v>1.0683595318500138E-2</v>
      </c>
      <c r="AU55" s="36">
        <f t="shared" si="22"/>
        <v>1.2084468600461877E-2</v>
      </c>
      <c r="AV55" s="36">
        <f t="shared" si="22"/>
        <v>1.2506268307944962E-2</v>
      </c>
      <c r="AW55" s="36">
        <f t="shared" si="43"/>
        <v>1.2721419982283306E-2</v>
      </c>
      <c r="AX55" s="36">
        <f t="shared" si="43"/>
        <v>1.3032896581297759E-2</v>
      </c>
      <c r="AY55" s="49">
        <f t="shared" si="43"/>
        <v>1.3505810730281044E-2</v>
      </c>
      <c r="AZ55" s="36">
        <f t="shared" si="43"/>
        <v>1.332028808840317E-2</v>
      </c>
      <c r="BA55" s="36">
        <f t="shared" si="43"/>
        <v>1.3278398307970734E-2</v>
      </c>
      <c r="BB55" s="36">
        <f t="shared" si="44"/>
        <v>1.298771561747916E-2</v>
      </c>
      <c r="BC55" s="36">
        <f t="shared" si="44"/>
        <v>1.3309449007831053E-2</v>
      </c>
      <c r="BD55" s="37">
        <f t="shared" si="44"/>
        <v>1.3220014984972044E-2</v>
      </c>
      <c r="BF55" s="46">
        <f t="shared" si="46"/>
        <v>1.2254504657151929E-2</v>
      </c>
      <c r="BG55">
        <f t="shared" si="23"/>
        <v>12</v>
      </c>
      <c r="BH55">
        <f t="shared" si="24"/>
        <v>7</v>
      </c>
      <c r="BI55" s="46">
        <f t="shared" si="25"/>
        <v>1.0009064654079654E-3</v>
      </c>
    </row>
    <row r="56" spans="1:61" x14ac:dyDescent="0.35">
      <c r="A56" s="8">
        <v>43907</v>
      </c>
      <c r="B56" s="16">
        <v>109.2774106038065</v>
      </c>
      <c r="C56" s="17">
        <v>105.1978799279495</v>
      </c>
      <c r="D56" s="17">
        <v>104.2215750659246</v>
      </c>
      <c r="E56" s="17">
        <v>101.5392173968788</v>
      </c>
      <c r="F56" s="17">
        <v>110.9227868542883</v>
      </c>
      <c r="G56" s="17">
        <v>109.61888186580219</v>
      </c>
      <c r="H56" s="17">
        <v>98.313614716020538</v>
      </c>
      <c r="I56" s="17">
        <v>109.2459465521607</v>
      </c>
      <c r="J56" s="17">
        <v>113.8909439814705</v>
      </c>
      <c r="K56" s="17">
        <v>115.9482688697027</v>
      </c>
      <c r="L56" s="17">
        <v>115.6028594394225</v>
      </c>
      <c r="M56" s="17">
        <v>117.3175243892633</v>
      </c>
      <c r="N56" s="17">
        <v>114.2084450182402</v>
      </c>
      <c r="O56" s="17">
        <v>112.9237047704336</v>
      </c>
      <c r="P56" s="17">
        <v>105.7654979004044</v>
      </c>
      <c r="Q56" s="17">
        <v>106.6090240642279</v>
      </c>
      <c r="R56" s="18">
        <v>104.7843204743275</v>
      </c>
      <c r="T56" s="42">
        <f t="shared" si="0"/>
        <v>43907</v>
      </c>
      <c r="U56" s="27">
        <f t="shared" si="61"/>
        <v>-1.4901591858857643E-2</v>
      </c>
      <c r="V56" s="27">
        <f t="shared" si="62"/>
        <v>-1.4800189905011862E-2</v>
      </c>
      <c r="W56" s="27">
        <f t="shared" si="47"/>
        <v>-1.51719685074726E-2</v>
      </c>
      <c r="X56" s="27">
        <f t="shared" si="48"/>
        <v>-1.5710162837730413E-2</v>
      </c>
      <c r="Y56" s="27">
        <f t="shared" si="49"/>
        <v>-1.5612585036984372E-2</v>
      </c>
      <c r="Z56" s="27">
        <f t="shared" si="50"/>
        <v>-1.6657399868500899E-2</v>
      </c>
      <c r="AA56" s="27">
        <f t="shared" si="51"/>
        <v>-1.6323019257426519E-2</v>
      </c>
      <c r="AB56" s="27">
        <f t="shared" si="52"/>
        <v>-1.7619620354799137E-2</v>
      </c>
      <c r="AC56" s="27">
        <f t="shared" si="53"/>
        <v>-1.8029857187532139E-2</v>
      </c>
      <c r="AD56" s="27">
        <f t="shared" si="54"/>
        <v>-1.8628890283407751E-2</v>
      </c>
      <c r="AE56" s="27">
        <f t="shared" si="55"/>
        <v>-1.9552813353436505E-2</v>
      </c>
      <c r="AF56" s="27">
        <f t="shared" si="56"/>
        <v>-2.0278910175200004E-2</v>
      </c>
      <c r="AG56" s="27">
        <f t="shared" si="57"/>
        <v>-2.1361524439367785E-2</v>
      </c>
      <c r="AH56" s="27">
        <f t="shared" si="58"/>
        <v>-2.2255711473581963E-2</v>
      </c>
      <c r="AI56" s="27">
        <f t="shared" si="59"/>
        <v>-2.4004154225542806E-2</v>
      </c>
      <c r="AJ56" s="27">
        <f t="shared" si="60"/>
        <v>-2.4791400105060979E-2</v>
      </c>
      <c r="AK56" s="28">
        <f t="shared" si="41"/>
        <v>-2.5854768546431206E-2</v>
      </c>
      <c r="AM56" s="45">
        <f t="shared" si="20"/>
        <v>43907</v>
      </c>
      <c r="AN56" s="36">
        <f t="shared" si="26"/>
        <v>-1.193021444220143E-2</v>
      </c>
      <c r="AO56" s="36">
        <f t="shared" si="21"/>
        <v>-1.1455346986479181E-2</v>
      </c>
      <c r="AP56" s="36">
        <f t="shared" si="21"/>
        <v>-1.1541316443634406E-2</v>
      </c>
      <c r="AQ56" s="36">
        <f t="shared" si="21"/>
        <v>-1.1638088630190689E-2</v>
      </c>
      <c r="AR56" s="36">
        <f t="shared" si="22"/>
        <v>-1.250880313163188E-2</v>
      </c>
      <c r="AS56" s="36">
        <f t="shared" si="22"/>
        <v>-1.3129362576352409E-2</v>
      </c>
      <c r="AT56" s="36">
        <f t="shared" si="22"/>
        <v>-1.1510993180337182E-2</v>
      </c>
      <c r="AU56" s="36">
        <f t="shared" si="22"/>
        <v>-1.3780305079488405E-2</v>
      </c>
      <c r="AV56" s="36">
        <f t="shared" si="22"/>
        <v>-1.4532064893150905E-2</v>
      </c>
      <c r="AW56" s="36">
        <f t="shared" si="43"/>
        <v>-1.5061457794135166E-2</v>
      </c>
      <c r="AX56" s="36">
        <f t="shared" si="43"/>
        <v>-1.5714596092156918E-2</v>
      </c>
      <c r="AY56" s="36">
        <f t="shared" si="43"/>
        <v>-1.6527311792788001E-2</v>
      </c>
      <c r="AZ56" s="36">
        <f t="shared" si="43"/>
        <v>-1.6614993708940266E-2</v>
      </c>
      <c r="BA56" s="36">
        <f t="shared" si="43"/>
        <v>-1.6825317874027964E-2</v>
      </c>
      <c r="BB56" s="36">
        <f t="shared" si="44"/>
        <v>-1.6781304219076976E-2</v>
      </c>
      <c r="BC56" s="36">
        <f t="shared" si="44"/>
        <v>-1.7393646313710782E-2</v>
      </c>
      <c r="BD56" s="48">
        <f t="shared" si="44"/>
        <v>-1.7521776643916426E-2</v>
      </c>
      <c r="BF56" s="46">
        <f t="shared" si="46"/>
        <v>-1.4380405870718765E-2</v>
      </c>
      <c r="BG56">
        <f t="shared" si="23"/>
        <v>2</v>
      </c>
      <c r="BH56">
        <f t="shared" si="24"/>
        <v>17</v>
      </c>
      <c r="BI56" s="46">
        <f t="shared" si="25"/>
        <v>2.323265695611457E-3</v>
      </c>
    </row>
    <row r="57" spans="1:61" x14ac:dyDescent="0.35">
      <c r="A57" s="8">
        <v>43908</v>
      </c>
      <c r="B57" s="16">
        <v>108.1241603585709</v>
      </c>
      <c r="C57" s="17">
        <v>104.09244983556999</v>
      </c>
      <c r="D57" s="17">
        <v>103.1015238112202</v>
      </c>
      <c r="E57" s="17">
        <v>100.4117978419678</v>
      </c>
      <c r="F57" s="17">
        <v>109.70585154927829</v>
      </c>
      <c r="G57" s="17">
        <v>108.35090471289151</v>
      </c>
      <c r="H57" s="17">
        <v>97.182818980852488</v>
      </c>
      <c r="I57" s="17">
        <v>107.9286138205657</v>
      </c>
      <c r="J57" s="17">
        <v>112.50912273844141</v>
      </c>
      <c r="K57" s="17">
        <v>114.521877821102</v>
      </c>
      <c r="L57" s="17">
        <v>114.1414385653743</v>
      </c>
      <c r="M57" s="17">
        <v>115.8120723808732</v>
      </c>
      <c r="N57" s="17">
        <v>112.7039254354418</v>
      </c>
      <c r="O57" s="17">
        <v>111.41189138270759</v>
      </c>
      <c r="P57" s="17">
        <v>104.2814621852184</v>
      </c>
      <c r="Q57" s="17">
        <v>105.1010090141578</v>
      </c>
      <c r="R57" s="18">
        <v>103.2785567974413</v>
      </c>
      <c r="T57" s="42">
        <f t="shared" si="0"/>
        <v>43908</v>
      </c>
      <c r="U57" s="27">
        <f t="shared" si="61"/>
        <v>-1.055341848661473E-2</v>
      </c>
      <c r="V57" s="27">
        <f t="shared" si="62"/>
        <v>-1.0508102379407469E-2</v>
      </c>
      <c r="W57" s="27">
        <f t="shared" si="47"/>
        <v>-1.0746827170822426E-2</v>
      </c>
      <c r="X57" s="27">
        <f t="shared" si="48"/>
        <v>-1.1103291750854671E-2</v>
      </c>
      <c r="Y57" s="27">
        <f t="shared" si="49"/>
        <v>-1.0971012715436101E-2</v>
      </c>
      <c r="Z57" s="27">
        <f t="shared" si="50"/>
        <v>-1.1567141821999027E-2</v>
      </c>
      <c r="AA57" s="27">
        <f t="shared" si="51"/>
        <v>-1.1501924107198747E-2</v>
      </c>
      <c r="AB57" s="27">
        <f t="shared" si="52"/>
        <v>-1.205841290382359E-2</v>
      </c>
      <c r="AC57" s="27">
        <f t="shared" si="53"/>
        <v>-1.213284563919248E-2</v>
      </c>
      <c r="AD57" s="27">
        <f t="shared" si="54"/>
        <v>-1.2301960714942828E-2</v>
      </c>
      <c r="AE57" s="27">
        <f t="shared" si="55"/>
        <v>-1.2641736382083213E-2</v>
      </c>
      <c r="AF57" s="27">
        <f t="shared" si="56"/>
        <v>-1.2832285851813174E-2</v>
      </c>
      <c r="AG57" s="27">
        <f t="shared" si="57"/>
        <v>-1.3173453001291691E-2</v>
      </c>
      <c r="AH57" s="27">
        <f t="shared" si="58"/>
        <v>-1.3387918779315888E-2</v>
      </c>
      <c r="AI57" s="27">
        <f t="shared" si="59"/>
        <v>-1.4031378328908883E-2</v>
      </c>
      <c r="AJ57" s="27">
        <f t="shared" si="60"/>
        <v>-1.4145285198010837E-2</v>
      </c>
      <c r="AK57" s="28">
        <f t="shared" si="41"/>
        <v>-1.4370123984867811E-2</v>
      </c>
      <c r="AM57" s="45">
        <f t="shared" si="20"/>
        <v>43908</v>
      </c>
      <c r="AN57" s="36">
        <f t="shared" si="26"/>
        <v>-8.449066840383752E-3</v>
      </c>
      <c r="AO57" s="36">
        <f t="shared" si="21"/>
        <v>-8.1332712416613811E-3</v>
      </c>
      <c r="AP57" s="36">
        <f t="shared" si="21"/>
        <v>-8.1751114288446201E-3</v>
      </c>
      <c r="AQ57" s="36">
        <f t="shared" si="21"/>
        <v>-8.2253185290331408E-3</v>
      </c>
      <c r="AR57" s="36">
        <f t="shared" si="22"/>
        <v>-8.7899753876074047E-3</v>
      </c>
      <c r="AS57" s="36">
        <f t="shared" si="22"/>
        <v>-9.1172211840996331E-3</v>
      </c>
      <c r="AT57" s="36">
        <f t="shared" si="22"/>
        <v>-8.1111568803965573E-3</v>
      </c>
      <c r="AU57" s="36">
        <f t="shared" si="22"/>
        <v>-9.4308847320804298E-3</v>
      </c>
      <c r="AV57" s="36">
        <f t="shared" si="22"/>
        <v>-9.7790735851891394E-3</v>
      </c>
      <c r="AW57" s="36">
        <f t="shared" si="43"/>
        <v>-9.946135238031277E-3</v>
      </c>
      <c r="AX57" s="36">
        <f t="shared" si="43"/>
        <v>-1.0160163530280278E-2</v>
      </c>
      <c r="AY57" s="36">
        <f t="shared" si="43"/>
        <v>-1.0458312969227737E-2</v>
      </c>
      <c r="AZ57" s="36">
        <f t="shared" si="43"/>
        <v>-1.0246311744404678E-2</v>
      </c>
      <c r="BA57" s="36">
        <f t="shared" si="43"/>
        <v>-1.0121266597162811E-2</v>
      </c>
      <c r="BB57" s="36">
        <f t="shared" si="44"/>
        <v>-9.8093365897402012E-3</v>
      </c>
      <c r="BC57" s="36">
        <f t="shared" si="44"/>
        <v>-9.9243320949244044E-3</v>
      </c>
      <c r="BD57" s="37">
        <f t="shared" si="44"/>
        <v>-9.7386330245449147E-3</v>
      </c>
      <c r="BF57" s="46">
        <f t="shared" si="46"/>
        <v>-9.3303277410360236E-3</v>
      </c>
      <c r="BG57">
        <f t="shared" si="23"/>
        <v>7</v>
      </c>
      <c r="BH57">
        <f t="shared" si="24"/>
        <v>12</v>
      </c>
      <c r="BI57" s="46">
        <f t="shared" si="25"/>
        <v>8.4239999894007538E-4</v>
      </c>
    </row>
    <row r="58" spans="1:61" x14ac:dyDescent="0.35">
      <c r="A58" s="8">
        <v>43909</v>
      </c>
      <c r="B58" s="16">
        <v>108.69703029391781</v>
      </c>
      <c r="C58" s="17">
        <v>104.6623797781366</v>
      </c>
      <c r="D58" s="17">
        <v>103.6576007352179</v>
      </c>
      <c r="E58" s="17">
        <v>100.9518434189588</v>
      </c>
      <c r="F58" s="17">
        <v>110.2664406240262</v>
      </c>
      <c r="G58" s="17">
        <v>108.8959045532892</v>
      </c>
      <c r="H58" s="17">
        <v>97.703170172730267</v>
      </c>
      <c r="I58" s="17">
        <v>108.4661331078313</v>
      </c>
      <c r="J58" s="17">
        <v>113.0590558920985</v>
      </c>
      <c r="K58" s="17">
        <v>115.0774558939016</v>
      </c>
      <c r="L58" s="17">
        <v>114.7023423673072</v>
      </c>
      <c r="M58" s="17">
        <v>116.3907206405371</v>
      </c>
      <c r="N58" s="17">
        <v>113.276635923444</v>
      </c>
      <c r="O58" s="17">
        <v>111.9890679307787</v>
      </c>
      <c r="P58" s="17">
        <v>104.8452210540235</v>
      </c>
      <c r="Q58" s="17">
        <v>105.6856358569584</v>
      </c>
      <c r="R58" s="18">
        <v>103.8691162977476</v>
      </c>
      <c r="T58" s="42">
        <f t="shared" si="0"/>
        <v>43909</v>
      </c>
      <c r="U58" s="27">
        <f t="shared" si="61"/>
        <v>5.2982601987112687E-3</v>
      </c>
      <c r="V58" s="27">
        <f t="shared" si="62"/>
        <v>5.4752284480468205E-3</v>
      </c>
      <c r="W58" s="27">
        <f t="shared" si="47"/>
        <v>5.3934888975635253E-3</v>
      </c>
      <c r="X58" s="27">
        <f t="shared" si="48"/>
        <v>5.378308013575861E-3</v>
      </c>
      <c r="Y58" s="27">
        <f t="shared" si="49"/>
        <v>5.1099286576896663E-3</v>
      </c>
      <c r="Z58" s="27">
        <f t="shared" si="50"/>
        <v>5.0299519126475456E-3</v>
      </c>
      <c r="AA58" s="27">
        <f t="shared" si="51"/>
        <v>5.354353756503949E-3</v>
      </c>
      <c r="AB58" s="27">
        <f t="shared" si="52"/>
        <v>4.980322346761934E-3</v>
      </c>
      <c r="AC58" s="27">
        <f t="shared" si="53"/>
        <v>4.8878983345694849E-3</v>
      </c>
      <c r="AD58" s="27">
        <f t="shared" si="54"/>
        <v>4.8512832951228546E-3</v>
      </c>
      <c r="AE58" s="27">
        <f t="shared" si="55"/>
        <v>4.9141119034665781E-3</v>
      </c>
      <c r="AF58" s="27">
        <f t="shared" si="56"/>
        <v>4.9964416296850445E-3</v>
      </c>
      <c r="AG58" s="27">
        <f t="shared" si="57"/>
        <v>5.0815487197051201E-3</v>
      </c>
      <c r="AH58" s="27">
        <f t="shared" si="58"/>
        <v>5.1805650268377246E-3</v>
      </c>
      <c r="AI58" s="27">
        <f t="shared" si="59"/>
        <v>5.4061273882388683E-3</v>
      </c>
      <c r="AJ58" s="27">
        <f t="shared" si="60"/>
        <v>5.562523597864244E-3</v>
      </c>
      <c r="AK58" s="28">
        <f t="shared" si="41"/>
        <v>5.7181230898157853E-3</v>
      </c>
      <c r="AM58" s="45">
        <f t="shared" si="20"/>
        <v>43909</v>
      </c>
      <c r="AN58" s="36">
        <f t="shared" si="26"/>
        <v>4.2417871150882414E-3</v>
      </c>
      <c r="AO58" s="36">
        <f t="shared" si="21"/>
        <v>4.2378268187882396E-3</v>
      </c>
      <c r="AP58" s="36">
        <f t="shared" si="21"/>
        <v>4.1028270043765736E-3</v>
      </c>
      <c r="AQ58" s="36">
        <f t="shared" si="21"/>
        <v>3.9842505764569975E-3</v>
      </c>
      <c r="AR58" s="36">
        <f t="shared" si="22"/>
        <v>4.0940748405409611E-3</v>
      </c>
      <c r="AS58" s="36">
        <f t="shared" si="22"/>
        <v>3.9646080975487951E-3</v>
      </c>
      <c r="AT58" s="36">
        <f t="shared" si="22"/>
        <v>3.7758902690865851E-3</v>
      </c>
      <c r="AU58" s="36">
        <f t="shared" si="22"/>
        <v>3.8951101074025086E-3</v>
      </c>
      <c r="AV58" s="36">
        <f t="shared" si="22"/>
        <v>3.9396460576630052E-3</v>
      </c>
      <c r="AW58" s="36">
        <f t="shared" si="43"/>
        <v>3.9222625441068283E-3</v>
      </c>
      <c r="AX58" s="36">
        <f t="shared" si="43"/>
        <v>3.9494717368160886E-3</v>
      </c>
      <c r="AY58" s="36">
        <f t="shared" si="43"/>
        <v>4.0720999281933113E-3</v>
      </c>
      <c r="AZ58" s="36">
        <f t="shared" si="43"/>
        <v>3.9524285941866426E-3</v>
      </c>
      <c r="BA58" s="36">
        <f t="shared" si="43"/>
        <v>3.9165071602893196E-3</v>
      </c>
      <c r="BB58" s="36">
        <f t="shared" si="44"/>
        <v>3.779423657117793E-3</v>
      </c>
      <c r="BC58" s="36">
        <f t="shared" si="44"/>
        <v>3.9026665562615537E-3</v>
      </c>
      <c r="BD58" s="37">
        <f t="shared" si="44"/>
        <v>3.8751720179681574E-3</v>
      </c>
      <c r="BF58" s="46">
        <f t="shared" si="46"/>
        <v>3.9768266518759761E-3</v>
      </c>
      <c r="BG58">
        <f t="shared" si="23"/>
        <v>1</v>
      </c>
      <c r="BH58">
        <f t="shared" si="24"/>
        <v>7</v>
      </c>
      <c r="BI58" s="46">
        <f t="shared" si="25"/>
        <v>1.3426320979369329E-4</v>
      </c>
    </row>
    <row r="59" spans="1:61" x14ac:dyDescent="0.35">
      <c r="A59" s="8">
        <v>43910</v>
      </c>
      <c r="B59" s="16">
        <v>109.93871120387971</v>
      </c>
      <c r="C59" s="17">
        <v>105.8483568412055</v>
      </c>
      <c r="D59" s="17">
        <v>104.8613437189463</v>
      </c>
      <c r="E59" s="17">
        <v>102.1649778234127</v>
      </c>
      <c r="F59" s="17">
        <v>111.5851222733007</v>
      </c>
      <c r="G59" s="17">
        <v>110.28135070009959</v>
      </c>
      <c r="H59" s="17">
        <v>98.921727481259708</v>
      </c>
      <c r="I59" s="17">
        <v>109.9198366539413</v>
      </c>
      <c r="J59" s="17">
        <v>114.6020680224897</v>
      </c>
      <c r="K59" s="17">
        <v>116.6900059073449</v>
      </c>
      <c r="L59" s="17">
        <v>116.3772160359414</v>
      </c>
      <c r="M59" s="17">
        <v>118.1403695629327</v>
      </c>
      <c r="N59" s="17">
        <v>115.0534926000916</v>
      </c>
      <c r="O59" s="17">
        <v>113.80272234888611</v>
      </c>
      <c r="P59" s="17">
        <v>106.6577884077258</v>
      </c>
      <c r="Q59" s="17">
        <v>107.5564702115737</v>
      </c>
      <c r="R59" s="18">
        <v>105.7685744853495</v>
      </c>
      <c r="T59" s="42">
        <f t="shared" si="0"/>
        <v>43910</v>
      </c>
      <c r="U59" s="27">
        <f t="shared" si="61"/>
        <v>1.1423319538761856E-2</v>
      </c>
      <c r="V59" s="27">
        <f t="shared" si="62"/>
        <v>1.1331455156885717E-2</v>
      </c>
      <c r="W59" s="27">
        <f t="shared" si="47"/>
        <v>1.1612684214090896E-2</v>
      </c>
      <c r="X59" s="27">
        <f t="shared" si="48"/>
        <v>1.201696138840469E-2</v>
      </c>
      <c r="Y59" s="27">
        <f t="shared" si="49"/>
        <v>1.1959047937085243E-2</v>
      </c>
      <c r="Z59" s="27">
        <f t="shared" si="50"/>
        <v>1.2722665305860081E-2</v>
      </c>
      <c r="AA59" s="27">
        <f t="shared" si="51"/>
        <v>1.2472034493611117E-2</v>
      </c>
      <c r="AB59" s="27">
        <f t="shared" si="52"/>
        <v>1.3402372744908408E-2</v>
      </c>
      <c r="AC59" s="27">
        <f t="shared" si="53"/>
        <v>1.3647841990329646E-2</v>
      </c>
      <c r="AD59" s="27">
        <f t="shared" si="54"/>
        <v>1.4012736038673257E-2</v>
      </c>
      <c r="AE59" s="27">
        <f t="shared" si="55"/>
        <v>1.4601913387878529E-2</v>
      </c>
      <c r="AF59" s="27">
        <f t="shared" si="56"/>
        <v>1.5032546518886525E-2</v>
      </c>
      <c r="AG59" s="27">
        <f t="shared" si="57"/>
        <v>1.5685994399131431E-2</v>
      </c>
      <c r="AH59" s="27">
        <f t="shared" si="58"/>
        <v>1.6194923769063285E-2</v>
      </c>
      <c r="AI59" s="27">
        <f t="shared" si="59"/>
        <v>1.7288030255268927E-2</v>
      </c>
      <c r="AJ59" s="27">
        <f t="shared" si="60"/>
        <v>1.7701879157423051E-2</v>
      </c>
      <c r="AK59" s="28">
        <f t="shared" si="41"/>
        <v>1.8287035216098202E-2</v>
      </c>
      <c r="AM59" s="45">
        <f t="shared" si="20"/>
        <v>43910</v>
      </c>
      <c r="AN59" s="36">
        <f t="shared" si="26"/>
        <v>9.1455096227327417E-3</v>
      </c>
      <c r="AO59" s="36">
        <f t="shared" si="21"/>
        <v>8.7705462914295443E-3</v>
      </c>
      <c r="AP59" s="36">
        <f t="shared" si="21"/>
        <v>8.8337688816589443E-3</v>
      </c>
      <c r="AQ59" s="36">
        <f t="shared" si="21"/>
        <v>8.902164996530194E-3</v>
      </c>
      <c r="AR59" s="36">
        <f t="shared" si="22"/>
        <v>9.5815892071926968E-3</v>
      </c>
      <c r="AS59" s="36">
        <f t="shared" si="22"/>
        <v>1.0028004794078916E-2</v>
      </c>
      <c r="AT59" s="36">
        <f t="shared" si="22"/>
        <v>8.7952787248945612E-3</v>
      </c>
      <c r="AU59" s="36">
        <f t="shared" si="22"/>
        <v>1.0481995723792867E-2</v>
      </c>
      <c r="AV59" s="36">
        <f t="shared" si="22"/>
        <v>1.1000160644205694E-2</v>
      </c>
      <c r="AW59" s="36">
        <f t="shared" si="43"/>
        <v>1.1329297087267327E-2</v>
      </c>
      <c r="AX59" s="36">
        <f t="shared" si="43"/>
        <v>1.1735557789837973E-2</v>
      </c>
      <c r="AY59" s="36">
        <f t="shared" si="43"/>
        <v>1.2251525412892516E-2</v>
      </c>
      <c r="AZ59" s="36">
        <f t="shared" si="43"/>
        <v>1.2200566443644428E-2</v>
      </c>
      <c r="BA59" s="36">
        <f t="shared" si="43"/>
        <v>1.2243362369411844E-2</v>
      </c>
      <c r="BB59" s="36">
        <f t="shared" si="44"/>
        <v>1.2086061951458508E-2</v>
      </c>
      <c r="BC59" s="36">
        <f t="shared" si="44"/>
        <v>1.2419638416848013E-2</v>
      </c>
      <c r="BD59" s="37">
        <f t="shared" si="44"/>
        <v>1.239312376594975E-2</v>
      </c>
      <c r="BF59" s="46">
        <f t="shared" si="46"/>
        <v>1.0717538360225088E-2</v>
      </c>
      <c r="BG59">
        <f t="shared" si="23"/>
        <v>16</v>
      </c>
      <c r="BH59">
        <f t="shared" si="24"/>
        <v>2</v>
      </c>
      <c r="BI59" s="46">
        <f t="shared" si="25"/>
        <v>1.4699345825519078E-3</v>
      </c>
    </row>
    <row r="60" spans="1:61" x14ac:dyDescent="0.35">
      <c r="A60" s="8">
        <v>43913</v>
      </c>
      <c r="B60" s="16">
        <v>111.2680010341704</v>
      </c>
      <c r="C60" s="17">
        <v>107.1277071970157</v>
      </c>
      <c r="D60" s="17">
        <v>106.1547401828083</v>
      </c>
      <c r="E60" s="17">
        <v>103.4637544284812</v>
      </c>
      <c r="F60" s="17">
        <v>112.9761053953419</v>
      </c>
      <c r="G60" s="17">
        <v>111.7182654417596</v>
      </c>
      <c r="H60" s="17">
        <v>100.22100545679319</v>
      </c>
      <c r="I60" s="17">
        <v>111.3987159665613</v>
      </c>
      <c r="J60" s="17">
        <v>116.13982307555951</v>
      </c>
      <c r="K60" s="17">
        <v>118.2628609897648</v>
      </c>
      <c r="L60" s="17">
        <v>117.9739670464937</v>
      </c>
      <c r="M60" s="17">
        <v>119.7698550607716</v>
      </c>
      <c r="N60" s="17">
        <v>116.6669795962699</v>
      </c>
      <c r="O60" s="17">
        <v>115.409617169014</v>
      </c>
      <c r="P60" s="17">
        <v>108.2202107640355</v>
      </c>
      <c r="Q60" s="17">
        <v>109.132810526201</v>
      </c>
      <c r="R60" s="18">
        <v>107.3327507000828</v>
      </c>
      <c r="T60" s="42">
        <f t="shared" si="0"/>
        <v>43913</v>
      </c>
      <c r="U60" s="27">
        <f t="shared" si="61"/>
        <v>1.2091189861463292E-2</v>
      </c>
      <c r="V60" s="27">
        <f t="shared" si="62"/>
        <v>1.2086634067730362E-2</v>
      </c>
      <c r="W60" s="27">
        <f t="shared" si="47"/>
        <v>1.2334349513283049E-2</v>
      </c>
      <c r="X60" s="27">
        <f t="shared" si="48"/>
        <v>1.2712542328481291E-2</v>
      </c>
      <c r="Y60" s="27">
        <f t="shared" si="49"/>
        <v>1.2465668305083888E-2</v>
      </c>
      <c r="Z60" s="27">
        <f t="shared" si="50"/>
        <v>1.3029535207340404E-2</v>
      </c>
      <c r="AA60" s="27">
        <f t="shared" si="51"/>
        <v>1.3134404428790658E-2</v>
      </c>
      <c r="AB60" s="27">
        <f t="shared" si="52"/>
        <v>1.3454162211648191E-2</v>
      </c>
      <c r="AC60" s="27">
        <f t="shared" si="53"/>
        <v>1.3418213821132952E-2</v>
      </c>
      <c r="AD60" s="27">
        <f t="shared" si="54"/>
        <v>1.3478918525968719E-2</v>
      </c>
      <c r="AE60" s="27">
        <f t="shared" si="55"/>
        <v>1.3720477812935172E-2</v>
      </c>
      <c r="AF60" s="27">
        <f t="shared" si="56"/>
        <v>1.3792791607706079E-2</v>
      </c>
      <c r="AG60" s="27">
        <f t="shared" si="57"/>
        <v>1.4023798493336681E-2</v>
      </c>
      <c r="AH60" s="27">
        <f t="shared" si="58"/>
        <v>1.4120003344046728E-2</v>
      </c>
      <c r="AI60" s="27">
        <f t="shared" si="59"/>
        <v>1.4648928874626099E-2</v>
      </c>
      <c r="AJ60" s="27">
        <f t="shared" si="60"/>
        <v>1.4655932009729256E-2</v>
      </c>
      <c r="AK60" s="28">
        <f t="shared" si="41"/>
        <v>1.4788666882807888E-2</v>
      </c>
      <c r="AM60" s="45">
        <f t="shared" si="20"/>
        <v>43913</v>
      </c>
      <c r="AN60" s="36">
        <f t="shared" si="26"/>
        <v>9.6802066030875107E-3</v>
      </c>
      <c r="AO60" s="36">
        <f t="shared" si="21"/>
        <v>9.3550547684233005E-3</v>
      </c>
      <c r="AP60" s="36">
        <f t="shared" si="21"/>
        <v>9.3827396747544166E-3</v>
      </c>
      <c r="AQ60" s="36">
        <f t="shared" si="21"/>
        <v>9.4174513569389405E-3</v>
      </c>
      <c r="AR60" s="36">
        <f t="shared" si="22"/>
        <v>9.9874934460332104E-3</v>
      </c>
      <c r="AS60" s="36">
        <f t="shared" si="22"/>
        <v>1.0269879650425705E-2</v>
      </c>
      <c r="AT60" s="36">
        <f t="shared" si="22"/>
        <v>9.262382003183172E-3</v>
      </c>
      <c r="AU60" s="36">
        <f t="shared" si="22"/>
        <v>1.052250026573005E-2</v>
      </c>
      <c r="AV60" s="36">
        <f t="shared" si="22"/>
        <v>1.0815080339833159E-2</v>
      </c>
      <c r="AW60" s="36">
        <f t="shared" si="43"/>
        <v>1.089770562824571E-2</v>
      </c>
      <c r="AX60" s="36">
        <f t="shared" si="43"/>
        <v>1.1027148018255998E-2</v>
      </c>
      <c r="AY60" s="36">
        <f t="shared" si="43"/>
        <v>1.1241125160280453E-2</v>
      </c>
      <c r="AZ60" s="36">
        <f t="shared" si="43"/>
        <v>1.0907710468117272E-2</v>
      </c>
      <c r="BA60" s="36">
        <f t="shared" si="43"/>
        <v>1.0674722528099326E-2</v>
      </c>
      <c r="BB60" s="36">
        <f t="shared" si="44"/>
        <v>1.0241066176251108E-2</v>
      </c>
      <c r="BC60" s="36">
        <f t="shared" si="44"/>
        <v>1.0282601898026046E-2</v>
      </c>
      <c r="BD60" s="37">
        <f t="shared" si="44"/>
        <v>1.0022279546478906E-2</v>
      </c>
      <c r="BF60" s="46">
        <f t="shared" si="46"/>
        <v>1.0234538090127313E-2</v>
      </c>
      <c r="BG60">
        <f t="shared" si="23"/>
        <v>12</v>
      </c>
      <c r="BH60">
        <f t="shared" si="24"/>
        <v>7</v>
      </c>
      <c r="BI60" s="46">
        <f t="shared" si="25"/>
        <v>6.4599021252116802E-4</v>
      </c>
    </row>
    <row r="61" spans="1:61" x14ac:dyDescent="0.35">
      <c r="A61" s="8">
        <v>43914</v>
      </c>
      <c r="B61" s="16">
        <v>110.415863383665</v>
      </c>
      <c r="C61" s="17">
        <v>106.2967319494704</v>
      </c>
      <c r="D61" s="17">
        <v>105.3278747898997</v>
      </c>
      <c r="E61" s="17">
        <v>102.64600793310549</v>
      </c>
      <c r="F61" s="17">
        <v>112.1106062588218</v>
      </c>
      <c r="G61" s="17">
        <v>110.84996213133719</v>
      </c>
      <c r="H61" s="17">
        <v>99.416993411582084</v>
      </c>
      <c r="I61" s="17">
        <v>110.52607629979229</v>
      </c>
      <c r="J61" s="17">
        <v>115.24523340916259</v>
      </c>
      <c r="K61" s="17">
        <v>117.3620945864723</v>
      </c>
      <c r="L61" s="17">
        <v>117.0735711284145</v>
      </c>
      <c r="M61" s="17">
        <v>118.86033704248359</v>
      </c>
      <c r="N61" s="17">
        <v>115.78383601955569</v>
      </c>
      <c r="O61" s="17">
        <v>114.5432953130814</v>
      </c>
      <c r="P61" s="17">
        <v>107.39769237075861</v>
      </c>
      <c r="Q61" s="17">
        <v>108.31106886570871</v>
      </c>
      <c r="R61" s="18">
        <v>106.5313688755722</v>
      </c>
      <c r="T61" s="42">
        <f t="shared" si="0"/>
        <v>43914</v>
      </c>
      <c r="U61" s="27">
        <f t="shared" si="61"/>
        <v>-7.658425087044618E-3</v>
      </c>
      <c r="V61" s="27">
        <f t="shared" si="62"/>
        <v>-7.7568657939918184E-3</v>
      </c>
      <c r="W61" s="27">
        <f t="shared" si="47"/>
        <v>-7.7892460712037925E-3</v>
      </c>
      <c r="X61" s="27">
        <f t="shared" si="48"/>
        <v>-7.9037001884652014E-3</v>
      </c>
      <c r="Y61" s="27">
        <f t="shared" si="49"/>
        <v>-7.6609043433690793E-3</v>
      </c>
      <c r="Z61" s="27">
        <f t="shared" si="50"/>
        <v>-7.7722591466036217E-3</v>
      </c>
      <c r="AA61" s="27">
        <f t="shared" si="51"/>
        <v>-8.0223905312717392E-3</v>
      </c>
      <c r="AB61" s="27">
        <f t="shared" si="52"/>
        <v>-7.8334804777367983E-3</v>
      </c>
      <c r="AC61" s="27">
        <f t="shared" si="53"/>
        <v>-7.7026952745993249E-3</v>
      </c>
      <c r="AD61" s="27">
        <f t="shared" si="54"/>
        <v>-7.6166464750964114E-3</v>
      </c>
      <c r="AE61" s="27">
        <f t="shared" si="55"/>
        <v>-7.6321576752975684E-3</v>
      </c>
      <c r="AF61" s="27">
        <f t="shared" si="56"/>
        <v>-7.5938809296088872E-3</v>
      </c>
      <c r="AG61" s="27">
        <f t="shared" si="57"/>
        <v>-7.5697817820462587E-3</v>
      </c>
      <c r="AH61" s="27">
        <f t="shared" si="58"/>
        <v>-7.5064962278134084E-3</v>
      </c>
      <c r="AI61" s="27">
        <f t="shared" si="59"/>
        <v>-7.6004138919145703E-3</v>
      </c>
      <c r="AJ61" s="27">
        <f t="shared" si="60"/>
        <v>-7.529739741239494E-3</v>
      </c>
      <c r="AK61" s="28">
        <f t="shared" si="41"/>
        <v>-7.4663308196570854E-3</v>
      </c>
      <c r="AM61" s="45">
        <f t="shared" si="20"/>
        <v>43914</v>
      </c>
      <c r="AN61" s="36">
        <f t="shared" si="26"/>
        <v>-6.1313351246879214E-3</v>
      </c>
      <c r="AO61" s="36">
        <f t="shared" si="21"/>
        <v>-6.003814124549668E-3</v>
      </c>
      <c r="AP61" s="36">
        <f t="shared" si="21"/>
        <v>-5.9252794863647257E-3</v>
      </c>
      <c r="AQ61" s="36">
        <f t="shared" si="21"/>
        <v>-5.855061099615021E-3</v>
      </c>
      <c r="AR61" s="36">
        <f t="shared" si="22"/>
        <v>-6.1379165599073065E-3</v>
      </c>
      <c r="AS61" s="36">
        <f t="shared" si="22"/>
        <v>-6.1260946593529745E-3</v>
      </c>
      <c r="AT61" s="36">
        <f t="shared" si="22"/>
        <v>-5.657389802652831E-3</v>
      </c>
      <c r="AU61" s="36">
        <f t="shared" si="22"/>
        <v>-6.1265650816379504E-3</v>
      </c>
      <c r="AV61" s="36">
        <f t="shared" si="22"/>
        <v>-6.208372391327056E-3</v>
      </c>
      <c r="AW61" s="36">
        <f t="shared" si="43"/>
        <v>-6.1580586751154489E-3</v>
      </c>
      <c r="AX61" s="36">
        <f t="shared" si="43"/>
        <v>-6.1339651236366555E-3</v>
      </c>
      <c r="AY61" s="36">
        <f t="shared" si="43"/>
        <v>-6.1890129576312423E-3</v>
      </c>
      <c r="AZ61" s="36">
        <f t="shared" si="43"/>
        <v>-5.8877762700755808E-3</v>
      </c>
      <c r="BA61" s="36">
        <f t="shared" si="43"/>
        <v>-5.6749111482269372E-3</v>
      </c>
      <c r="BB61" s="36">
        <f t="shared" si="44"/>
        <v>-5.3134493518374763E-3</v>
      </c>
      <c r="BC61" s="36">
        <f t="shared" si="44"/>
        <v>-5.2828654024536289E-3</v>
      </c>
      <c r="BD61" s="37">
        <f t="shared" si="44"/>
        <v>-5.0599323964816067E-3</v>
      </c>
      <c r="BF61" s="46">
        <f t="shared" si="46"/>
        <v>-5.874811744444354E-3</v>
      </c>
      <c r="BG61">
        <f t="shared" si="23"/>
        <v>17</v>
      </c>
      <c r="BH61">
        <f t="shared" si="24"/>
        <v>9</v>
      </c>
      <c r="BI61" s="46">
        <f t="shared" si="25"/>
        <v>3.5842202100773869E-4</v>
      </c>
    </row>
    <row r="62" spans="1:61" x14ac:dyDescent="0.35">
      <c r="A62" s="8">
        <v>43915</v>
      </c>
      <c r="B62" s="16">
        <v>110.28279445337689</v>
      </c>
      <c r="C62" s="17">
        <v>106.1553488937686</v>
      </c>
      <c r="D62" s="17">
        <v>105.19399596558731</v>
      </c>
      <c r="E62" s="17">
        <v>102.5184588872803</v>
      </c>
      <c r="F62" s="17">
        <v>111.9898940701394</v>
      </c>
      <c r="G62" s="17">
        <v>110.7350780108352</v>
      </c>
      <c r="H62" s="17">
        <v>99.295766304032114</v>
      </c>
      <c r="I62" s="17">
        <v>110.4089578035813</v>
      </c>
      <c r="J62" s="17">
        <v>115.11658480273771</v>
      </c>
      <c r="K62" s="17">
        <v>117.2166774395027</v>
      </c>
      <c r="L62" s="17">
        <v>116.9052229575795</v>
      </c>
      <c r="M62" s="17">
        <v>118.6621002177157</v>
      </c>
      <c r="N62" s="17">
        <v>115.5549599882951</v>
      </c>
      <c r="O62" s="17">
        <v>114.2801937442625</v>
      </c>
      <c r="P62" s="17">
        <v>107.1004979995905</v>
      </c>
      <c r="Q62" s="17">
        <v>107.9726011550826</v>
      </c>
      <c r="R62" s="18">
        <v>106.1548100842529</v>
      </c>
      <c r="T62" s="42">
        <f t="shared" si="0"/>
        <v>43915</v>
      </c>
      <c r="U62" s="27">
        <f t="shared" si="61"/>
        <v>-1.205161343762029E-3</v>
      </c>
      <c r="V62" s="27">
        <f t="shared" si="62"/>
        <v>-1.3300790448478317E-3</v>
      </c>
      <c r="W62" s="27">
        <f t="shared" si="47"/>
        <v>-1.2710673654000582E-3</v>
      </c>
      <c r="X62" s="27">
        <f t="shared" si="48"/>
        <v>-1.2426108758980536E-3</v>
      </c>
      <c r="Y62" s="27">
        <f t="shared" si="49"/>
        <v>-1.0767240737573625E-3</v>
      </c>
      <c r="Z62" s="27">
        <f t="shared" si="50"/>
        <v>-1.0363929611981737E-3</v>
      </c>
      <c r="AA62" s="27">
        <f t="shared" si="51"/>
        <v>-1.2193801420657957E-3</v>
      </c>
      <c r="AB62" s="27">
        <f t="shared" si="52"/>
        <v>-1.0596458331997294E-3</v>
      </c>
      <c r="AC62" s="27">
        <f t="shared" si="53"/>
        <v>-1.1163030575689348E-3</v>
      </c>
      <c r="AD62" s="27">
        <f t="shared" si="54"/>
        <v>-1.2390469638597912E-3</v>
      </c>
      <c r="AE62" s="27">
        <f t="shared" si="55"/>
        <v>-1.4379690412821278E-3</v>
      </c>
      <c r="AF62" s="27">
        <f t="shared" si="56"/>
        <v>-1.6678130796232704E-3</v>
      </c>
      <c r="AG62" s="27">
        <f t="shared" si="57"/>
        <v>-1.9767528795811007E-3</v>
      </c>
      <c r="AH62" s="27">
        <f t="shared" si="58"/>
        <v>-2.2969617566855893E-3</v>
      </c>
      <c r="AI62" s="27">
        <f t="shared" si="59"/>
        <v>-2.7672323735050686E-3</v>
      </c>
      <c r="AJ62" s="27">
        <f t="shared" si="60"/>
        <v>-3.1249595648046302E-3</v>
      </c>
      <c r="AK62" s="28">
        <f t="shared" si="41"/>
        <v>-3.5347221695716247E-3</v>
      </c>
      <c r="AM62" s="45">
        <f t="shared" si="20"/>
        <v>43915</v>
      </c>
      <c r="AN62" s="36">
        <f t="shared" si="26"/>
        <v>-9.6485217181588041E-4</v>
      </c>
      <c r="AO62" s="36">
        <f t="shared" si="21"/>
        <v>-1.0294811807122217E-3</v>
      </c>
      <c r="AP62" s="36">
        <f t="shared" si="21"/>
        <v>-9.6690094485982431E-4</v>
      </c>
      <c r="AQ62" s="36">
        <f t="shared" si="21"/>
        <v>-9.2052613686527819E-4</v>
      </c>
      <c r="AR62" s="36">
        <f t="shared" si="22"/>
        <v>-8.6267132789439877E-4</v>
      </c>
      <c r="AS62" s="36">
        <f t="shared" si="22"/>
        <v>-8.1688493201640051E-4</v>
      </c>
      <c r="AT62" s="36">
        <f t="shared" si="22"/>
        <v>-8.5990687618479921E-4</v>
      </c>
      <c r="AU62" s="36">
        <f t="shared" si="22"/>
        <v>-8.2874900614550841E-4</v>
      </c>
      <c r="AV62" s="36">
        <f t="shared" si="22"/>
        <v>-8.9974026440056145E-4</v>
      </c>
      <c r="AW62" s="36">
        <f t="shared" si="43"/>
        <v>-1.0017694702806413E-3</v>
      </c>
      <c r="AX62" s="36">
        <f t="shared" si="43"/>
        <v>-1.155695718478446E-3</v>
      </c>
      <c r="AY62" s="36">
        <f t="shared" si="43"/>
        <v>-1.3592676598929653E-3</v>
      </c>
      <c r="AZ62" s="36">
        <f t="shared" si="43"/>
        <v>-1.5375183897381802E-3</v>
      </c>
      <c r="BA62" s="36">
        <f t="shared" si="43"/>
        <v>-1.7365030880543055E-3</v>
      </c>
      <c r="BB62" s="36">
        <f t="shared" si="44"/>
        <v>-1.9345721523173936E-3</v>
      </c>
      <c r="BC62" s="36">
        <f t="shared" si="44"/>
        <v>-2.1924716306669285E-3</v>
      </c>
      <c r="BD62" s="37">
        <f t="shared" si="44"/>
        <v>-2.3954812143186901E-3</v>
      </c>
      <c r="BF62" s="46">
        <f t="shared" si="46"/>
        <v>-1.2625289508613191E-3</v>
      </c>
      <c r="BG62">
        <f t="shared" si="23"/>
        <v>6</v>
      </c>
      <c r="BH62">
        <f t="shared" si="24"/>
        <v>17</v>
      </c>
      <c r="BI62" s="46">
        <f t="shared" si="25"/>
        <v>5.1092493756695512E-4</v>
      </c>
    </row>
    <row r="63" spans="1:61" x14ac:dyDescent="0.35">
      <c r="A63" s="8">
        <v>43916</v>
      </c>
      <c r="B63" s="16">
        <v>110.6393512132413</v>
      </c>
      <c r="C63" s="17">
        <v>106.4981100486054</v>
      </c>
      <c r="D63" s="17">
        <v>105.53885390921791</v>
      </c>
      <c r="E63" s="17">
        <v>102.8630354327673</v>
      </c>
      <c r="F63" s="17">
        <v>112.3626322477602</v>
      </c>
      <c r="G63" s="17">
        <v>111.1207890634457</v>
      </c>
      <c r="H63" s="17">
        <v>99.638523853426534</v>
      </c>
      <c r="I63" s="17">
        <v>110.80887775556251</v>
      </c>
      <c r="J63" s="17">
        <v>115.5383772126132</v>
      </c>
      <c r="K63" s="17">
        <v>117.65422931773961</v>
      </c>
      <c r="L63" s="17">
        <v>117.35644373077351</v>
      </c>
      <c r="M63" s="17">
        <v>119.1313106776589</v>
      </c>
      <c r="N63" s="17">
        <v>116.0271773585216</v>
      </c>
      <c r="O63" s="17">
        <v>114.758899577447</v>
      </c>
      <c r="P63" s="17">
        <v>107.5739158782708</v>
      </c>
      <c r="Q63" s="17">
        <v>108.4591362771592</v>
      </c>
      <c r="R63" s="18">
        <v>106.64510262587309</v>
      </c>
      <c r="T63" s="42">
        <f t="shared" si="0"/>
        <v>43916</v>
      </c>
      <c r="U63" s="27">
        <f t="shared" si="61"/>
        <v>3.2331132125522632E-3</v>
      </c>
      <c r="V63" s="27">
        <f t="shared" si="62"/>
        <v>3.2288637210340365E-3</v>
      </c>
      <c r="W63" s="27">
        <f t="shared" si="47"/>
        <v>3.2783044361526237E-3</v>
      </c>
      <c r="X63" s="27">
        <f t="shared" si="48"/>
        <v>3.3611171024905406E-3</v>
      </c>
      <c r="Y63" s="27">
        <f t="shared" si="49"/>
        <v>3.328319762382792E-3</v>
      </c>
      <c r="Z63" s="27">
        <f t="shared" si="50"/>
        <v>3.4831876180443366E-3</v>
      </c>
      <c r="AA63" s="27">
        <f t="shared" si="51"/>
        <v>3.4518848300635341E-3</v>
      </c>
      <c r="AB63" s="27">
        <f t="shared" si="52"/>
        <v>3.6221694320552889E-3</v>
      </c>
      <c r="AC63" s="27">
        <f t="shared" si="53"/>
        <v>3.6640455465064559E-3</v>
      </c>
      <c r="AD63" s="27">
        <f t="shared" si="54"/>
        <v>3.7328466204198385E-3</v>
      </c>
      <c r="AE63" s="27">
        <f t="shared" si="55"/>
        <v>3.8597144060683597E-3</v>
      </c>
      <c r="AF63" s="27">
        <f t="shared" si="56"/>
        <v>3.954172891616814E-3</v>
      </c>
      <c r="AG63" s="27">
        <f t="shared" si="57"/>
        <v>4.0865175348105964E-3</v>
      </c>
      <c r="AH63" s="27">
        <f t="shared" si="58"/>
        <v>4.1888783830359433E-3</v>
      </c>
      <c r="AI63" s="27">
        <f t="shared" si="59"/>
        <v>4.4203144478571765E-3</v>
      </c>
      <c r="AJ63" s="27">
        <f t="shared" si="60"/>
        <v>4.5060979996007777E-3</v>
      </c>
      <c r="AK63" s="28">
        <f t="shared" si="41"/>
        <v>4.6186559161196516E-3</v>
      </c>
      <c r="AM63" s="45">
        <f t="shared" si="20"/>
        <v>43916</v>
      </c>
      <c r="AN63" s="36">
        <f t="shared" si="26"/>
        <v>2.5884304379693419E-3</v>
      </c>
      <c r="AO63" s="36">
        <f t="shared" si="21"/>
        <v>2.4991405200803442E-3</v>
      </c>
      <c r="AP63" s="36">
        <f t="shared" si="21"/>
        <v>2.4938061845813011E-3</v>
      </c>
      <c r="AQ63" s="36">
        <f t="shared" si="21"/>
        <v>2.4899155495249924E-3</v>
      </c>
      <c r="AR63" s="36">
        <f t="shared" si="22"/>
        <v>2.666649793621093E-3</v>
      </c>
      <c r="AS63" s="36">
        <f t="shared" si="22"/>
        <v>2.745448480542546E-3</v>
      </c>
      <c r="AT63" s="36">
        <f t="shared" si="22"/>
        <v>2.4342691821608044E-3</v>
      </c>
      <c r="AU63" s="36">
        <f t="shared" si="22"/>
        <v>2.8328987128104417E-3</v>
      </c>
      <c r="AV63" s="36">
        <f t="shared" si="22"/>
        <v>2.9532207104842035E-3</v>
      </c>
      <c r="AW63" s="36">
        <f t="shared" si="43"/>
        <v>3.0180064926094395E-3</v>
      </c>
      <c r="AX63" s="36">
        <f t="shared" si="43"/>
        <v>3.1020524681571408E-3</v>
      </c>
      <c r="AY63" s="36">
        <f t="shared" si="43"/>
        <v>3.2226509066677032E-3</v>
      </c>
      <c r="AZ63" s="36">
        <f t="shared" si="43"/>
        <v>3.1784933385756819E-3</v>
      </c>
      <c r="BA63" s="36">
        <f t="shared" si="43"/>
        <v>3.1667920575751732E-3</v>
      </c>
      <c r="BB63" s="36">
        <f t="shared" si="44"/>
        <v>3.0902418304969525E-3</v>
      </c>
      <c r="BC63" s="36">
        <f t="shared" si="44"/>
        <v>3.1614783565199057E-3</v>
      </c>
      <c r="BD63" s="37">
        <f t="shared" si="44"/>
        <v>3.130063114354288E-3</v>
      </c>
      <c r="BF63" s="46">
        <f t="shared" si="46"/>
        <v>2.8690328315724321E-3</v>
      </c>
      <c r="BG63">
        <f t="shared" si="23"/>
        <v>12</v>
      </c>
      <c r="BH63">
        <f t="shared" si="24"/>
        <v>7</v>
      </c>
      <c r="BI63" s="46">
        <f t="shared" si="25"/>
        <v>2.8964263416121036E-4</v>
      </c>
    </row>
    <row r="64" spans="1:61" x14ac:dyDescent="0.35">
      <c r="A64" s="8">
        <v>43917</v>
      </c>
      <c r="B64" s="16">
        <v>111.4789897952158</v>
      </c>
      <c r="C64" s="17">
        <v>107.3098788985741</v>
      </c>
      <c r="D64" s="17">
        <v>106.35632255791541</v>
      </c>
      <c r="E64" s="17">
        <v>103.6814914053932</v>
      </c>
      <c r="F64" s="17">
        <v>113.2365162740342</v>
      </c>
      <c r="G64" s="17">
        <v>112.02145601852359</v>
      </c>
      <c r="H64" s="17">
        <v>100.4549931702213</v>
      </c>
      <c r="I64" s="17">
        <v>111.7375879496942</v>
      </c>
      <c r="J64" s="17">
        <v>116.5087019872233</v>
      </c>
      <c r="K64" s="17">
        <v>118.6538599745063</v>
      </c>
      <c r="L64" s="17">
        <v>118.3801411429009</v>
      </c>
      <c r="M64" s="17">
        <v>120.1874347560403</v>
      </c>
      <c r="N64" s="17">
        <v>117.08500159646159</v>
      </c>
      <c r="O64" s="17">
        <v>115.82557946051919</v>
      </c>
      <c r="P64" s="17">
        <v>108.6250865044012</v>
      </c>
      <c r="Q64" s="17">
        <v>109.53282771382889</v>
      </c>
      <c r="R64" s="18">
        <v>107.72277728715029</v>
      </c>
      <c r="T64" s="42">
        <f t="shared" si="0"/>
        <v>43917</v>
      </c>
      <c r="U64" s="27">
        <f t="shared" si="61"/>
        <v>7.5889687779913118E-3</v>
      </c>
      <c r="V64" s="27">
        <f t="shared" si="62"/>
        <v>7.6223779896020805E-3</v>
      </c>
      <c r="W64" s="27">
        <f t="shared" si="47"/>
        <v>7.7456653963730027E-3</v>
      </c>
      <c r="X64" s="27">
        <f t="shared" si="48"/>
        <v>7.9567550109957974E-3</v>
      </c>
      <c r="Y64" s="27">
        <f t="shared" si="49"/>
        <v>7.7773545242967312E-3</v>
      </c>
      <c r="Z64" s="27">
        <f t="shared" si="50"/>
        <v>8.1052966116326175E-3</v>
      </c>
      <c r="AA64" s="27">
        <f t="shared" si="51"/>
        <v>8.194313657193808E-3</v>
      </c>
      <c r="AB64" s="27">
        <f t="shared" si="52"/>
        <v>8.381189422208335E-3</v>
      </c>
      <c r="AC64" s="27">
        <f t="shared" si="53"/>
        <v>8.3982897978955862E-3</v>
      </c>
      <c r="AD64" s="27">
        <f t="shared" si="54"/>
        <v>8.4963427372175548E-3</v>
      </c>
      <c r="AE64" s="27">
        <f t="shared" si="55"/>
        <v>8.7229757445261846E-3</v>
      </c>
      <c r="AF64" s="27">
        <f t="shared" si="56"/>
        <v>8.8652099298984766E-3</v>
      </c>
      <c r="AG64" s="27">
        <f t="shared" si="57"/>
        <v>9.1170384561829465E-3</v>
      </c>
      <c r="AH64" s="27">
        <f t="shared" si="58"/>
        <v>9.2949643731319309E-3</v>
      </c>
      <c r="AI64" s="27">
        <f t="shared" si="59"/>
        <v>9.7716125470406201E-3</v>
      </c>
      <c r="AJ64" s="27">
        <f t="shared" si="60"/>
        <v>9.8995020016197088E-3</v>
      </c>
      <c r="AK64" s="28">
        <f t="shared" si="41"/>
        <v>1.0105242854496987E-2</v>
      </c>
      <c r="AM64" s="45">
        <f t="shared" si="20"/>
        <v>43917</v>
      </c>
      <c r="AN64" s="36">
        <f t="shared" si="26"/>
        <v>6.0757284036598441E-3</v>
      </c>
      <c r="AO64" s="36">
        <f t="shared" si="21"/>
        <v>5.8997205639520107E-3</v>
      </c>
      <c r="AP64" s="36">
        <f t="shared" si="21"/>
        <v>5.8921276670209433E-3</v>
      </c>
      <c r="AQ64" s="36">
        <f t="shared" si="21"/>
        <v>5.8943641121456869E-3</v>
      </c>
      <c r="AR64" s="36">
        <f t="shared" si="22"/>
        <v>6.2312164448665415E-3</v>
      </c>
      <c r="AS64" s="36">
        <f t="shared" si="22"/>
        <v>6.3885947892888288E-3</v>
      </c>
      <c r="AT64" s="36">
        <f t="shared" si="22"/>
        <v>5.7786299910530742E-3</v>
      </c>
      <c r="AU64" s="36">
        <f t="shared" si="22"/>
        <v>6.5549282471091385E-3</v>
      </c>
      <c r="AV64" s="36">
        <f t="shared" si="22"/>
        <v>6.7690215771038431E-3</v>
      </c>
      <c r="AW64" s="36">
        <f t="shared" si="43"/>
        <v>6.8692931030403933E-3</v>
      </c>
      <c r="AX64" s="36">
        <f t="shared" si="43"/>
        <v>7.0106556058756944E-3</v>
      </c>
      <c r="AY64" s="36">
        <f t="shared" si="43"/>
        <v>7.2251460928672582E-3</v>
      </c>
      <c r="AZ64" s="36">
        <f t="shared" si="43"/>
        <v>7.091232511219096E-3</v>
      </c>
      <c r="BA64" s="36">
        <f t="shared" si="43"/>
        <v>7.0269930660877399E-3</v>
      </c>
      <c r="BB64" s="36">
        <f t="shared" si="44"/>
        <v>6.8313343316360985E-3</v>
      </c>
      <c r="BC64" s="36">
        <f t="shared" si="44"/>
        <v>6.9454906043363877E-3</v>
      </c>
      <c r="BD64" s="37">
        <f t="shared" si="44"/>
        <v>6.8483230824926081E-3</v>
      </c>
      <c r="BF64" s="46">
        <f t="shared" si="46"/>
        <v>6.5489882466914827E-3</v>
      </c>
      <c r="BG64">
        <f t="shared" si="23"/>
        <v>12</v>
      </c>
      <c r="BH64">
        <f t="shared" si="24"/>
        <v>7</v>
      </c>
      <c r="BI64" s="46">
        <f t="shared" si="25"/>
        <v>4.9346367409098689E-4</v>
      </c>
    </row>
    <row r="65" spans="1:61" x14ac:dyDescent="0.35">
      <c r="A65" s="8">
        <v>43920</v>
      </c>
      <c r="B65" s="16">
        <v>111.6962511472265</v>
      </c>
      <c r="C65" s="17">
        <v>107.52071597540041</v>
      </c>
      <c r="D65" s="17">
        <v>106.5686607800921</v>
      </c>
      <c r="E65" s="17">
        <v>103.8943556218337</v>
      </c>
      <c r="F65" s="17">
        <v>113.4618065109056</v>
      </c>
      <c r="G65" s="17">
        <v>112.2516777651182</v>
      </c>
      <c r="H65" s="17">
        <v>100.6676367103033</v>
      </c>
      <c r="I65" s="17">
        <v>111.9721903297965</v>
      </c>
      <c r="J65" s="17">
        <v>116.74923387645291</v>
      </c>
      <c r="K65" s="17">
        <v>118.8969666077665</v>
      </c>
      <c r="L65" s="17">
        <v>118.6231165990456</v>
      </c>
      <c r="M65" s="17">
        <v>120.4316363995118</v>
      </c>
      <c r="N65" s="17">
        <v>117.32204083917399</v>
      </c>
      <c r="O65" s="17">
        <v>116.05697300645831</v>
      </c>
      <c r="P65" s="17">
        <v>108.84411770193</v>
      </c>
      <c r="Q65" s="17">
        <v>109.7478036001107</v>
      </c>
      <c r="R65" s="18">
        <v>107.9288710632011</v>
      </c>
      <c r="T65" s="42">
        <f t="shared" si="0"/>
        <v>43920</v>
      </c>
      <c r="U65" s="27">
        <f t="shared" si="61"/>
        <v>1.9488995407099807E-3</v>
      </c>
      <c r="V65" s="27">
        <f t="shared" si="62"/>
        <v>1.9647499278756531E-3</v>
      </c>
      <c r="W65" s="27">
        <f t="shared" si="47"/>
        <v>1.9964795422582338E-3</v>
      </c>
      <c r="X65" s="27">
        <f t="shared" si="48"/>
        <v>2.0530589747036476E-3</v>
      </c>
      <c r="Y65" s="27">
        <f t="shared" si="49"/>
        <v>1.9895546444239631E-3</v>
      </c>
      <c r="Z65" s="27">
        <f t="shared" si="50"/>
        <v>2.0551575990632731E-3</v>
      </c>
      <c r="AA65" s="27">
        <f t="shared" si="51"/>
        <v>2.1168040867980409E-3</v>
      </c>
      <c r="AB65" s="27">
        <f t="shared" si="52"/>
        <v>2.0995833578216772E-3</v>
      </c>
      <c r="AC65" s="27">
        <f t="shared" si="53"/>
        <v>2.0644972017280772E-3</v>
      </c>
      <c r="AD65" s="27">
        <f t="shared" si="54"/>
        <v>2.0488725214031778E-3</v>
      </c>
      <c r="AE65" s="27">
        <f t="shared" si="55"/>
        <v>2.0525018284223151E-3</v>
      </c>
      <c r="AF65" s="27">
        <f t="shared" si="56"/>
        <v>2.0318400502281619E-3</v>
      </c>
      <c r="AG65" s="27">
        <f t="shared" si="57"/>
        <v>2.0245056111403148E-3</v>
      </c>
      <c r="AH65" s="27">
        <f t="shared" si="58"/>
        <v>1.9977758541496193E-3</v>
      </c>
      <c r="AI65" s="27">
        <f t="shared" si="59"/>
        <v>2.0163960699808303E-3</v>
      </c>
      <c r="AJ65" s="27">
        <f t="shared" si="60"/>
        <v>1.9626617039729677E-3</v>
      </c>
      <c r="AK65" s="28">
        <f t="shared" si="41"/>
        <v>1.9131866188468738E-3</v>
      </c>
      <c r="AM65" s="45">
        <f t="shared" si="20"/>
        <v>43920</v>
      </c>
      <c r="AN65" s="36">
        <f t="shared" si="26"/>
        <v>1.5602889722924106E-3</v>
      </c>
      <c r="AO65" s="36">
        <f t="shared" si="21"/>
        <v>1.5207164441757555E-3</v>
      </c>
      <c r="AP65" s="36">
        <f t="shared" si="21"/>
        <v>1.5187219877958384E-3</v>
      </c>
      <c r="AQ65" s="36">
        <f t="shared" si="21"/>
        <v>1.5209060884604621E-3</v>
      </c>
      <c r="AR65" s="36">
        <f t="shared" si="22"/>
        <v>1.5940311811124793E-3</v>
      </c>
      <c r="AS65" s="36">
        <f t="shared" si="22"/>
        <v>1.6198752195816719E-3</v>
      </c>
      <c r="AT65" s="36">
        <f t="shared" si="22"/>
        <v>1.4927702420099785E-3</v>
      </c>
      <c r="AU65" s="36">
        <f t="shared" si="22"/>
        <v>1.6420841441523338E-3</v>
      </c>
      <c r="AV65" s="36">
        <f t="shared" si="22"/>
        <v>1.6639847445928304E-3</v>
      </c>
      <c r="AW65" s="36">
        <f t="shared" si="43"/>
        <v>1.6565134335544693E-3</v>
      </c>
      <c r="AX65" s="36">
        <f t="shared" si="43"/>
        <v>1.6495957195030147E-3</v>
      </c>
      <c r="AY65" s="36">
        <f t="shared" si="43"/>
        <v>1.655949640935952E-3</v>
      </c>
      <c r="AZ65" s="36">
        <f t="shared" si="43"/>
        <v>1.5746604643449369E-3</v>
      </c>
      <c r="BA65" s="36">
        <f t="shared" si="43"/>
        <v>1.5103185457371123E-3</v>
      </c>
      <c r="BB65" s="36">
        <f t="shared" si="44"/>
        <v>1.4096624925235986E-3</v>
      </c>
      <c r="BC65" s="36">
        <f t="shared" si="44"/>
        <v>1.3770034515074342E-3</v>
      </c>
      <c r="BD65" s="37">
        <f t="shared" si="44"/>
        <v>1.2965665715925262E-3</v>
      </c>
      <c r="BF65" s="46">
        <f t="shared" si="46"/>
        <v>1.5449205496395767E-3</v>
      </c>
      <c r="BG65">
        <f t="shared" si="23"/>
        <v>9</v>
      </c>
      <c r="BH65">
        <f t="shared" si="24"/>
        <v>17</v>
      </c>
      <c r="BI65" s="46">
        <f t="shared" si="25"/>
        <v>1.0678293388682235E-4</v>
      </c>
    </row>
    <row r="66" spans="1:61" x14ac:dyDescent="0.35">
      <c r="A66" s="8">
        <v>43921</v>
      </c>
      <c r="B66" s="16">
        <v>111.8396128622857</v>
      </c>
      <c r="C66" s="17">
        <v>107.6629413863654</v>
      </c>
      <c r="D66" s="17">
        <v>106.709649908301</v>
      </c>
      <c r="E66" s="17">
        <v>104.03334787703029</v>
      </c>
      <c r="F66" s="17">
        <v>113.6027403062966</v>
      </c>
      <c r="G66" s="17">
        <v>112.3880914698659</v>
      </c>
      <c r="H66" s="17">
        <v>100.8038290723118</v>
      </c>
      <c r="I66" s="17">
        <v>112.1023825083586</v>
      </c>
      <c r="J66" s="17">
        <v>116.8744663822205</v>
      </c>
      <c r="K66" s="17">
        <v>119.01365051040339</v>
      </c>
      <c r="L66" s="17">
        <v>118.7296881853193</v>
      </c>
      <c r="M66" s="17">
        <v>120.5272913866293</v>
      </c>
      <c r="N66" s="17">
        <v>117.40198931084571</v>
      </c>
      <c r="O66" s="17">
        <v>116.1211235037038</v>
      </c>
      <c r="P66" s="17">
        <v>108.8885888947907</v>
      </c>
      <c r="Q66" s="17">
        <v>109.77612667623811</v>
      </c>
      <c r="R66" s="18">
        <v>107.9384669513953</v>
      </c>
      <c r="T66" s="42">
        <f t="shared" si="0"/>
        <v>43921</v>
      </c>
      <c r="U66" s="27">
        <f t="shared" si="61"/>
        <v>1.2834962103627223E-3</v>
      </c>
      <c r="V66" s="27">
        <f t="shared" si="62"/>
        <v>1.3227721716206897E-3</v>
      </c>
      <c r="W66" s="27">
        <f t="shared" si="47"/>
        <v>1.3229886457879481E-3</v>
      </c>
      <c r="X66" s="27">
        <f t="shared" si="48"/>
        <v>1.3378229680014453E-3</v>
      </c>
      <c r="Y66" s="27">
        <f t="shared" si="49"/>
        <v>1.2421254316750119E-3</v>
      </c>
      <c r="Z66" s="27">
        <f t="shared" si="50"/>
        <v>1.2152486935039786E-3</v>
      </c>
      <c r="AA66" s="27">
        <f t="shared" si="51"/>
        <v>1.3528912216389521E-3</v>
      </c>
      <c r="AB66" s="27">
        <f t="shared" si="52"/>
        <v>1.1627188695571E-3</v>
      </c>
      <c r="AC66" s="27">
        <f t="shared" si="53"/>
        <v>1.0726623345564956E-3</v>
      </c>
      <c r="AD66" s="27">
        <f t="shared" si="54"/>
        <v>9.8138670788650018E-4</v>
      </c>
      <c r="AE66" s="27">
        <f t="shared" si="55"/>
        <v>8.9840487528181079E-4</v>
      </c>
      <c r="AF66" s="27">
        <f t="shared" si="56"/>
        <v>7.9426793471593093E-4</v>
      </c>
      <c r="AG66" s="27">
        <f t="shared" si="57"/>
        <v>6.8144460409880203E-4</v>
      </c>
      <c r="AH66" s="27">
        <f t="shared" si="58"/>
        <v>5.5275004666821559E-4</v>
      </c>
      <c r="AI66" s="27">
        <f t="shared" si="59"/>
        <v>4.0857690612616793E-4</v>
      </c>
      <c r="AJ66" s="27">
        <f t="shared" si="60"/>
        <v>2.5807419554935151E-4</v>
      </c>
      <c r="AK66" s="28">
        <f t="shared" si="41"/>
        <v>8.8909372438328305E-5</v>
      </c>
      <c r="AM66" s="45">
        <f t="shared" si="20"/>
        <v>43921</v>
      </c>
      <c r="AN66" s="36">
        <f t="shared" si="26"/>
        <v>1.0275670660163955E-3</v>
      </c>
      <c r="AO66" s="36">
        <f t="shared" si="21"/>
        <v>1.0238256608344138E-3</v>
      </c>
      <c r="AP66" s="36">
        <f t="shared" si="21"/>
        <v>1.0063974628508922E-3</v>
      </c>
      <c r="AQ66" s="36">
        <f t="shared" si="21"/>
        <v>9.9105925469547074E-4</v>
      </c>
      <c r="AR66" s="36">
        <f t="shared" si="22"/>
        <v>9.9519089585801946E-4</v>
      </c>
      <c r="AS66" s="36">
        <f t="shared" si="22"/>
        <v>9.5785902021983593E-4</v>
      </c>
      <c r="AT66" s="36">
        <f t="shared" si="22"/>
        <v>9.5405888949978907E-4</v>
      </c>
      <c r="AU66" s="36">
        <f t="shared" si="22"/>
        <v>9.0936242788060794E-4</v>
      </c>
      <c r="AV66" s="36">
        <f t="shared" ref="AV66:AV73" si="63">AC66*AV$4</f>
        <v>8.6456584165253551E-4</v>
      </c>
      <c r="AW66" s="36">
        <f t="shared" si="43"/>
        <v>7.9345115332623542E-4</v>
      </c>
      <c r="AX66" s="36">
        <f t="shared" si="43"/>
        <v>7.2204799826399129E-4</v>
      </c>
      <c r="AY66" s="36">
        <f t="shared" si="43"/>
        <v>6.4732836679348368E-4</v>
      </c>
      <c r="AZ66" s="36">
        <f t="shared" si="43"/>
        <v>5.3002761306804823E-4</v>
      </c>
      <c r="BA66" s="36">
        <f t="shared" si="43"/>
        <v>4.1787903528117101E-4</v>
      </c>
      <c r="BB66" s="36">
        <f t="shared" si="44"/>
        <v>2.8563611507280402E-4</v>
      </c>
      <c r="BC66" s="36">
        <f t="shared" si="44"/>
        <v>1.8106485559742504E-4</v>
      </c>
      <c r="BD66" s="37">
        <f t="shared" si="44"/>
        <v>6.0253881701455093E-5</v>
      </c>
      <c r="BF66" s="46">
        <f t="shared" si="46"/>
        <v>7.2750444344779847E-4</v>
      </c>
      <c r="BG66">
        <f t="shared" si="23"/>
        <v>1</v>
      </c>
      <c r="BH66">
        <f t="shared" si="24"/>
        <v>17</v>
      </c>
      <c r="BI66" s="46">
        <f t="shared" si="25"/>
        <v>3.1993453684463186E-4</v>
      </c>
    </row>
    <row r="67" spans="1:61" x14ac:dyDescent="0.35">
      <c r="A67" s="8">
        <v>43922</v>
      </c>
      <c r="B67" s="16">
        <v>112.1101541430762</v>
      </c>
      <c r="C67" s="17">
        <v>107.9065399958684</v>
      </c>
      <c r="D67" s="17">
        <v>106.9696986066638</v>
      </c>
      <c r="E67" s="17">
        <v>104.30709575739699</v>
      </c>
      <c r="F67" s="17">
        <v>113.9216025557396</v>
      </c>
      <c r="G67" s="17">
        <v>112.75442428793539</v>
      </c>
      <c r="H67" s="17">
        <v>100.779097243556</v>
      </c>
      <c r="I67" s="17">
        <v>112.51554172487531</v>
      </c>
      <c r="J67" s="17">
        <v>117.3367431005255</v>
      </c>
      <c r="K67" s="17">
        <v>119.52106656664211</v>
      </c>
      <c r="L67" s="17">
        <v>119.2808904069263</v>
      </c>
      <c r="M67" s="17">
        <v>121.12418526628019</v>
      </c>
      <c r="N67" s="17">
        <v>118.0347106480726</v>
      </c>
      <c r="O67" s="17">
        <v>116.78986724862931</v>
      </c>
      <c r="P67" s="17">
        <v>109.58487122756991</v>
      </c>
      <c r="Q67" s="17">
        <v>110.5127784453952</v>
      </c>
      <c r="R67" s="18">
        <v>108.70836408830969</v>
      </c>
      <c r="T67" s="42">
        <f t="shared" si="0"/>
        <v>43922</v>
      </c>
      <c r="U67" s="27">
        <f t="shared" si="61"/>
        <v>2.4190112417827869E-3</v>
      </c>
      <c r="V67" s="27">
        <f t="shared" si="62"/>
        <v>2.2626040712450113E-3</v>
      </c>
      <c r="W67" s="27">
        <f t="shared" si="47"/>
        <v>2.4369745246681784E-3</v>
      </c>
      <c r="X67" s="27">
        <f t="shared" si="48"/>
        <v>2.6313474088162092E-3</v>
      </c>
      <c r="Y67" s="27">
        <f t="shared" si="49"/>
        <v>2.8068182913834061E-3</v>
      </c>
      <c r="Z67" s="27">
        <f t="shared" si="50"/>
        <v>3.259534113253526E-3</v>
      </c>
      <c r="AA67" s="27">
        <f t="shared" si="51"/>
        <v>-2.4534612408488865E-4</v>
      </c>
      <c r="AB67" s="27">
        <f t="shared" si="52"/>
        <v>3.6855525036312287E-3</v>
      </c>
      <c r="AC67" s="27">
        <f t="shared" si="53"/>
        <v>3.9553268786116647E-3</v>
      </c>
      <c r="AD67" s="27">
        <f t="shared" si="54"/>
        <v>4.2635114044700106E-3</v>
      </c>
      <c r="AE67" s="27">
        <f t="shared" si="55"/>
        <v>4.6424970033329682E-3</v>
      </c>
      <c r="AF67" s="27">
        <f t="shared" si="56"/>
        <v>4.9523545479519537E-3</v>
      </c>
      <c r="AG67" s="27">
        <f t="shared" si="57"/>
        <v>5.389357888575752E-3</v>
      </c>
      <c r="AH67" s="27">
        <f t="shared" si="58"/>
        <v>5.7590188998144498E-3</v>
      </c>
      <c r="AI67" s="27">
        <f t="shared" si="59"/>
        <v>6.3944472037558153E-3</v>
      </c>
      <c r="AJ67" s="27">
        <f t="shared" si="60"/>
        <v>6.7104915381983599E-3</v>
      </c>
      <c r="AK67" s="28">
        <f t="shared" si="41"/>
        <v>7.1327410760899657E-3</v>
      </c>
      <c r="AM67" s="45">
        <f t="shared" si="20"/>
        <v>43922</v>
      </c>
      <c r="AN67" s="36">
        <f t="shared" si="26"/>
        <v>1.9366604001712991E-3</v>
      </c>
      <c r="AO67" s="36">
        <f t="shared" si="21"/>
        <v>1.7512555511436387E-3</v>
      </c>
      <c r="AP67" s="36">
        <f t="shared" si="21"/>
        <v>1.8538065209150834E-3</v>
      </c>
      <c r="AQ67" s="36">
        <f t="shared" si="21"/>
        <v>1.9493021604510478E-3</v>
      </c>
      <c r="AR67" s="36">
        <f t="shared" si="22"/>
        <v>2.2488228150563849E-3</v>
      </c>
      <c r="AS67" s="36">
        <f t="shared" si="22"/>
        <v>2.5691647880664295E-3</v>
      </c>
      <c r="AT67" s="36">
        <f t="shared" si="22"/>
        <v>-1.7301808670466348E-4</v>
      </c>
      <c r="AU67" s="36">
        <f t="shared" si="22"/>
        <v>2.882470613089984E-3</v>
      </c>
      <c r="AV67" s="36">
        <f t="shared" si="63"/>
        <v>3.1879934641610018E-3</v>
      </c>
      <c r="AW67" s="36">
        <f t="shared" si="43"/>
        <v>3.4470489705140037E-3</v>
      </c>
      <c r="AX67" s="36">
        <f t="shared" si="43"/>
        <v>3.7311748415787063E-3</v>
      </c>
      <c r="AY67" s="36">
        <f t="shared" si="43"/>
        <v>4.036168956580842E-3</v>
      </c>
      <c r="AZ67" s="36">
        <f t="shared" si="43"/>
        <v>4.1918425657342202E-3</v>
      </c>
      <c r="BA67" s="36">
        <f t="shared" si="43"/>
        <v>4.353818288259724E-3</v>
      </c>
      <c r="BB67" s="36">
        <f t="shared" si="44"/>
        <v>4.4703580401456913E-3</v>
      </c>
      <c r="BC67" s="36">
        <f t="shared" si="44"/>
        <v>4.7080808631999689E-3</v>
      </c>
      <c r="BD67" s="37">
        <f t="shared" si="44"/>
        <v>4.8338586272661695E-3</v>
      </c>
      <c r="BF67" s="46">
        <f t="shared" si="46"/>
        <v>3.0575770223311492E-3</v>
      </c>
      <c r="BG67">
        <f t="shared" si="23"/>
        <v>17</v>
      </c>
      <c r="BH67">
        <f t="shared" si="24"/>
        <v>7</v>
      </c>
      <c r="BI67" s="46">
        <f t="shared" si="25"/>
        <v>1.3560619823365049E-3</v>
      </c>
    </row>
    <row r="68" spans="1:61" x14ac:dyDescent="0.35">
      <c r="A68" s="8">
        <v>43923</v>
      </c>
      <c r="B68" s="16">
        <v>111.97192626498079</v>
      </c>
      <c r="C68" s="17">
        <v>107.77012644004969</v>
      </c>
      <c r="D68" s="17">
        <v>106.8341495082331</v>
      </c>
      <c r="E68" s="17">
        <v>104.1729474393024</v>
      </c>
      <c r="F68" s="17">
        <v>113.7828799109303</v>
      </c>
      <c r="G68" s="17">
        <v>112.61710172090289</v>
      </c>
      <c r="H68" s="17">
        <v>100.6469421146292</v>
      </c>
      <c r="I68" s="17">
        <v>112.37949947536831</v>
      </c>
      <c r="J68" s="17">
        <v>117.200262418747</v>
      </c>
      <c r="K68" s="17">
        <v>119.38597562545191</v>
      </c>
      <c r="L68" s="17">
        <v>119.14867980612679</v>
      </c>
      <c r="M68" s="17">
        <v>120.9935775477238</v>
      </c>
      <c r="N68" s="17">
        <v>117.9106323974277</v>
      </c>
      <c r="O68" s="17">
        <v>116.6709233725407</v>
      </c>
      <c r="P68" s="17">
        <v>109.4750826716303</v>
      </c>
      <c r="Q68" s="17">
        <v>110.4065800682195</v>
      </c>
      <c r="R68" s="18">
        <v>108.60847564404649</v>
      </c>
      <c r="T68" s="42">
        <f t="shared" si="0"/>
        <v>43923</v>
      </c>
      <c r="U68" s="27">
        <f t="shared" si="61"/>
        <v>-1.2329648384837855E-3</v>
      </c>
      <c r="V68" s="27">
        <f t="shared" si="62"/>
        <v>-1.2641824658998768E-3</v>
      </c>
      <c r="W68" s="27">
        <f t="shared" si="47"/>
        <v>-1.2671728554563E-3</v>
      </c>
      <c r="X68" s="27">
        <f t="shared" si="48"/>
        <v>-1.2860900509261697E-3</v>
      </c>
      <c r="Y68" s="27">
        <f t="shared" si="49"/>
        <v>-1.2177027157024289E-3</v>
      </c>
      <c r="Z68" s="27">
        <f t="shared" si="50"/>
        <v>-1.2178907204725142E-3</v>
      </c>
      <c r="AA68" s="27">
        <f t="shared" si="51"/>
        <v>-1.3113347166369138E-3</v>
      </c>
      <c r="AB68" s="27">
        <f t="shared" si="52"/>
        <v>-1.209097404869186E-3</v>
      </c>
      <c r="AC68" s="27">
        <f t="shared" si="53"/>
        <v>-1.1631538269437636E-3</v>
      </c>
      <c r="AD68" s="27">
        <f t="shared" si="54"/>
        <v>-1.130268872850726E-3</v>
      </c>
      <c r="AE68" s="27">
        <f t="shared" si="55"/>
        <v>-1.1083971652833258E-3</v>
      </c>
      <c r="AF68" s="27">
        <f t="shared" si="56"/>
        <v>-1.0782959511287382E-3</v>
      </c>
      <c r="AG68" s="27">
        <f t="shared" si="57"/>
        <v>-1.0512013793539943E-3</v>
      </c>
      <c r="AH68" s="27">
        <f t="shared" si="58"/>
        <v>-1.0184434565320144E-3</v>
      </c>
      <c r="AI68" s="27">
        <f t="shared" si="59"/>
        <v>-1.0018586937207141E-3</v>
      </c>
      <c r="AJ68" s="27">
        <f t="shared" si="60"/>
        <v>-9.6096015926494527E-4</v>
      </c>
      <c r="AK68" s="28">
        <f t="shared" si="41"/>
        <v>-9.188662261724323E-4</v>
      </c>
      <c r="AM68" s="45">
        <f t="shared" si="20"/>
        <v>43923</v>
      </c>
      <c r="AN68" s="36">
        <f t="shared" si="26"/>
        <v>-9.871116496901187E-4</v>
      </c>
      <c r="AO68" s="36">
        <f t="shared" si="21"/>
        <v>-9.7847722860650477E-4</v>
      </c>
      <c r="AP68" s="36">
        <f t="shared" si="21"/>
        <v>-9.6393839114560745E-4</v>
      </c>
      <c r="AQ68" s="36">
        <f t="shared" si="21"/>
        <v>-9.527355097261065E-4</v>
      </c>
      <c r="AR68" s="36">
        <f t="shared" si="22"/>
        <v>-9.7562341582078612E-4</v>
      </c>
      <c r="AS68" s="36">
        <f t="shared" si="22"/>
        <v>-9.599414658764357E-4</v>
      </c>
      <c r="AT68" s="36">
        <f t="shared" si="22"/>
        <v>-9.2475324217235167E-4</v>
      </c>
      <c r="AU68" s="36">
        <f t="shared" si="22"/>
        <v>-9.4563508034819046E-4</v>
      </c>
      <c r="AV68" s="36">
        <f t="shared" si="63"/>
        <v>-9.3750198451667346E-4</v>
      </c>
      <c r="AW68" s="36">
        <f t="shared" si="43"/>
        <v>-9.1382238369981195E-4</v>
      </c>
      <c r="AX68" s="36">
        <f t="shared" si="43"/>
        <v>-8.9081880173820884E-4</v>
      </c>
      <c r="AY68" s="36">
        <f t="shared" si="43"/>
        <v>-8.7881120016992161E-4</v>
      </c>
      <c r="AZ68" s="36">
        <f t="shared" si="43"/>
        <v>-8.1762443286153674E-4</v>
      </c>
      <c r="BA68" s="36">
        <f t="shared" si="43"/>
        <v>-7.6994325313820293E-4</v>
      </c>
      <c r="BB68" s="36">
        <f t="shared" si="44"/>
        <v>-7.003994127801513E-4</v>
      </c>
      <c r="BC68" s="36">
        <f t="shared" si="44"/>
        <v>-6.7420964774028561E-4</v>
      </c>
      <c r="BD68" s="37">
        <f t="shared" si="44"/>
        <v>-6.2271564147705738E-4</v>
      </c>
      <c r="BF68" s="46">
        <f t="shared" si="46"/>
        <v>-8.7612133773576177E-4</v>
      </c>
      <c r="BG68">
        <f t="shared" si="23"/>
        <v>17</v>
      </c>
      <c r="BH68">
        <f t="shared" si="24"/>
        <v>2</v>
      </c>
      <c r="BI68" s="46">
        <f t="shared" si="25"/>
        <v>1.1631575916844435E-4</v>
      </c>
    </row>
    <row r="69" spans="1:61" x14ac:dyDescent="0.35">
      <c r="A69" s="8">
        <v>43924</v>
      </c>
      <c r="B69" s="16">
        <v>112.0403688902888</v>
      </c>
      <c r="C69" s="17">
        <v>107.8356220915822</v>
      </c>
      <c r="D69" s="17">
        <v>106.9015699730582</v>
      </c>
      <c r="E69" s="17">
        <v>104.24196753021479</v>
      </c>
      <c r="F69" s="17">
        <v>113.8566294015814</v>
      </c>
      <c r="G69" s="17">
        <v>112.6957813396875</v>
      </c>
      <c r="H69" s="17">
        <v>100.7175606450008</v>
      </c>
      <c r="I69" s="17">
        <v>112.4627433397346</v>
      </c>
      <c r="J69" s="17">
        <v>117.2880402054892</v>
      </c>
      <c r="K69" s="17">
        <v>119.4775450046766</v>
      </c>
      <c r="L69" s="17">
        <v>119.2434320514817</v>
      </c>
      <c r="M69" s="17">
        <v>121.0914498045892</v>
      </c>
      <c r="N69" s="17">
        <v>118.00971977534989</v>
      </c>
      <c r="O69" s="17">
        <v>116.77099834938321</v>
      </c>
      <c r="P69" s="17">
        <v>109.5742843915917</v>
      </c>
      <c r="Q69" s="17">
        <v>110.5063180589331</v>
      </c>
      <c r="R69" s="18">
        <v>108.7071592257649</v>
      </c>
      <c r="T69" s="42">
        <f t="shared" si="0"/>
        <v>43924</v>
      </c>
      <c r="U69" s="27">
        <f t="shared" si="61"/>
        <v>6.1124808325652147E-4</v>
      </c>
      <c r="V69" s="27">
        <f t="shared" si="62"/>
        <v>6.0773475633735252E-4</v>
      </c>
      <c r="W69" s="27">
        <f t="shared" si="47"/>
        <v>6.3107597276190752E-4</v>
      </c>
      <c r="X69" s="27">
        <f t="shared" si="48"/>
        <v>6.6255292385397624E-4</v>
      </c>
      <c r="Y69" s="27">
        <f t="shared" si="49"/>
        <v>6.4815981726629168E-4</v>
      </c>
      <c r="Z69" s="27">
        <f t="shared" si="50"/>
        <v>6.9864716443857056E-4</v>
      </c>
      <c r="AA69" s="27">
        <f t="shared" si="51"/>
        <v>7.016460598592289E-4</v>
      </c>
      <c r="AB69" s="27">
        <f t="shared" si="52"/>
        <v>7.4073887813086436E-4</v>
      </c>
      <c r="AC69" s="27">
        <f t="shared" si="53"/>
        <v>7.4895554780041174E-4</v>
      </c>
      <c r="AD69" s="27">
        <f t="shared" si="54"/>
        <v>7.6700281373054402E-4</v>
      </c>
      <c r="AE69" s="27">
        <f t="shared" si="55"/>
        <v>7.9524377029671633E-4</v>
      </c>
      <c r="AF69" s="27">
        <f t="shared" si="56"/>
        <v>8.0890456211846207E-4</v>
      </c>
      <c r="AG69" s="27">
        <f t="shared" si="57"/>
        <v>8.403599905071335E-4</v>
      </c>
      <c r="AH69" s="27">
        <f t="shared" si="58"/>
        <v>8.5775421972922317E-4</v>
      </c>
      <c r="AI69" s="27">
        <f t="shared" si="59"/>
        <v>9.0615798171134188E-4</v>
      </c>
      <c r="AJ69" s="27">
        <f t="shared" si="60"/>
        <v>9.0336998620887954E-4</v>
      </c>
      <c r="AK69" s="28">
        <f t="shared" si="41"/>
        <v>9.0861768506744767E-4</v>
      </c>
      <c r="AM69" s="45">
        <f t="shared" si="20"/>
        <v>43924</v>
      </c>
      <c r="AN69" s="36">
        <f t="shared" si="26"/>
        <v>4.8936521545517103E-4</v>
      </c>
      <c r="AO69" s="36">
        <f t="shared" si="21"/>
        <v>4.7038670140511085E-4</v>
      </c>
      <c r="AP69" s="36">
        <f t="shared" si="21"/>
        <v>4.8005949247998308E-4</v>
      </c>
      <c r="AQ69" s="36">
        <f t="shared" si="21"/>
        <v>4.9081920599102565E-4</v>
      </c>
      <c r="AR69" s="36">
        <f t="shared" si="22"/>
        <v>5.193056455937529E-4</v>
      </c>
      <c r="AS69" s="36">
        <f t="shared" si="22"/>
        <v>5.5067369501048135E-4</v>
      </c>
      <c r="AT69" s="36">
        <f t="shared" si="22"/>
        <v>4.9480080141272827E-4</v>
      </c>
      <c r="AU69" s="36">
        <f t="shared" si="22"/>
        <v>5.7933187658614903E-4</v>
      </c>
      <c r="AV69" s="36">
        <f t="shared" si="63"/>
        <v>6.0365817152713188E-4</v>
      </c>
      <c r="AW69" s="36">
        <f t="shared" si="43"/>
        <v>6.2012177490114483E-4</v>
      </c>
      <c r="AX69" s="36">
        <f t="shared" si="43"/>
        <v>6.3913741818747089E-4</v>
      </c>
      <c r="AY69" s="36">
        <f t="shared" si="43"/>
        <v>6.5925721812654656E-4</v>
      </c>
      <c r="AZ69" s="36">
        <f t="shared" si="43"/>
        <v>6.5363200061644843E-4</v>
      </c>
      <c r="BA69" s="36">
        <f t="shared" ref="BA69:BA73" si="64">AH69*BA$4</f>
        <v>6.4846219011529269E-4</v>
      </c>
      <c r="BB69" s="36">
        <f t="shared" si="44"/>
        <v>6.334950450143992E-4</v>
      </c>
      <c r="BC69" s="36">
        <f t="shared" si="44"/>
        <v>6.3380438232414984E-4</v>
      </c>
      <c r="BD69" s="37">
        <f t="shared" si="44"/>
        <v>6.1577020517020924E-4</v>
      </c>
      <c r="BF69" s="46">
        <f t="shared" si="46"/>
        <v>5.7541653175983509E-4</v>
      </c>
      <c r="BG69">
        <f t="shared" si="23"/>
        <v>12</v>
      </c>
      <c r="BH69">
        <f t="shared" si="24"/>
        <v>2</v>
      </c>
      <c r="BI69" s="46">
        <f t="shared" si="25"/>
        <v>7.0138432205346706E-5</v>
      </c>
    </row>
    <row r="70" spans="1:61" x14ac:dyDescent="0.35">
      <c r="A70" s="8">
        <v>43927</v>
      </c>
      <c r="B70" s="16">
        <v>111.62554488371021</v>
      </c>
      <c r="C70" s="17">
        <v>107.4398390189387</v>
      </c>
      <c r="D70" s="17">
        <v>106.50019514559411</v>
      </c>
      <c r="E70" s="17">
        <v>103.8382248074667</v>
      </c>
      <c r="F70" s="17">
        <v>113.4180827335595</v>
      </c>
      <c r="G70" s="17">
        <v>112.238992314523</v>
      </c>
      <c r="H70" s="17">
        <v>100.3131670719405</v>
      </c>
      <c r="I70" s="17">
        <v>111.98952456291519</v>
      </c>
      <c r="J70" s="17">
        <v>116.792526462349</v>
      </c>
      <c r="K70" s="17">
        <v>118.9689414690785</v>
      </c>
      <c r="L70" s="17">
        <v>118.7259127411738</v>
      </c>
      <c r="M70" s="17">
        <v>120.5628985707021</v>
      </c>
      <c r="N70" s="17">
        <v>117.48756420667431</v>
      </c>
      <c r="O70" s="17">
        <v>116.25297499893961</v>
      </c>
      <c r="P70" s="17">
        <v>109.07411601936499</v>
      </c>
      <c r="Q70" s="17">
        <v>110.0051255408071</v>
      </c>
      <c r="R70" s="18">
        <v>108.21482634180531</v>
      </c>
      <c r="T70" s="42">
        <f t="shared" ref="T70:T74" si="65">A70</f>
        <v>43927</v>
      </c>
      <c r="U70" s="27">
        <f t="shared" ref="U70:U73" si="66">B70/B69-1</f>
        <v>-3.7024512743687454E-3</v>
      </c>
      <c r="V70" s="27">
        <f t="shared" si="62"/>
        <v>-3.6702442566461935E-3</v>
      </c>
      <c r="W70" s="27">
        <f t="shared" si="47"/>
        <v>-3.7546205127320098E-3</v>
      </c>
      <c r="X70" s="27">
        <f t="shared" si="48"/>
        <v>-3.87313029784353E-3</v>
      </c>
      <c r="Y70" s="27">
        <f t="shared" si="49"/>
        <v>-3.8517446926618071E-3</v>
      </c>
      <c r="Z70" s="27">
        <f t="shared" si="50"/>
        <v>-4.0532930313305071E-3</v>
      </c>
      <c r="AA70" s="27">
        <f t="shared" si="51"/>
        <v>-4.0151247753673625E-3</v>
      </c>
      <c r="AB70" s="27">
        <f t="shared" si="52"/>
        <v>-4.2077826199728996E-3</v>
      </c>
      <c r="AC70" s="27">
        <f t="shared" si="53"/>
        <v>-4.2247593383950566E-3</v>
      </c>
      <c r="AD70" s="27">
        <f t="shared" si="54"/>
        <v>-4.2568964367170059E-3</v>
      </c>
      <c r="AE70" s="27">
        <f t="shared" si="55"/>
        <v>-4.3400236088849686E-3</v>
      </c>
      <c r="AF70" s="27">
        <f t="shared" si="56"/>
        <v>-4.3648931013713366E-3</v>
      </c>
      <c r="AG70" s="27">
        <f t="shared" si="57"/>
        <v>-4.4246827267244715E-3</v>
      </c>
      <c r="AH70" s="27">
        <f t="shared" si="58"/>
        <v>-4.4362329496717701E-3</v>
      </c>
      <c r="AI70" s="27">
        <f t="shared" si="59"/>
        <v>-4.5646510493213555E-3</v>
      </c>
      <c r="AJ70" s="27">
        <f t="shared" si="60"/>
        <v>-4.5354195753650739E-3</v>
      </c>
      <c r="AK70" s="28">
        <f t="shared" si="41"/>
        <v>-4.5289830721921831E-3</v>
      </c>
      <c r="AM70" s="45">
        <f t="shared" ref="AM70:AM73" si="67">T70</f>
        <v>43927</v>
      </c>
      <c r="AN70" s="36">
        <f t="shared" si="26"/>
        <v>-2.9641824902596177E-3</v>
      </c>
      <c r="AO70" s="36">
        <f t="shared" si="21"/>
        <v>-2.8407690546441537E-3</v>
      </c>
      <c r="AP70" s="36">
        <f t="shared" si="21"/>
        <v>-2.8561398240352399E-3</v>
      </c>
      <c r="AQ70" s="36">
        <f t="shared" si="21"/>
        <v>-2.8692149246424873E-3</v>
      </c>
      <c r="AR70" s="36">
        <f t="shared" si="22"/>
        <v>-3.0860178477606398E-3</v>
      </c>
      <c r="AS70" s="36">
        <f t="shared" si="22"/>
        <v>-3.1948055672947058E-3</v>
      </c>
      <c r="AT70" s="36">
        <f t="shared" si="22"/>
        <v>-2.8314659915890644E-3</v>
      </c>
      <c r="AU70" s="36">
        <f t="shared" si="22"/>
        <v>-3.2909067870808047E-3</v>
      </c>
      <c r="AV70" s="36">
        <f t="shared" si="63"/>
        <v>-3.4051560267464157E-3</v>
      </c>
      <c r="AW70" s="36">
        <f t="shared" si="43"/>
        <v>-3.4417007690856994E-3</v>
      </c>
      <c r="AX70" s="36">
        <f t="shared" si="43"/>
        <v>-3.4880769744608494E-3</v>
      </c>
      <c r="AY70" s="36">
        <f t="shared" si="43"/>
        <v>-3.5573878776176391E-3</v>
      </c>
      <c r="AZ70" s="36">
        <f t="shared" si="43"/>
        <v>-3.4415182248462941E-3</v>
      </c>
      <c r="BA70" s="36">
        <f t="shared" si="64"/>
        <v>-3.3537921099518584E-3</v>
      </c>
      <c r="BB70" s="36">
        <f t="shared" si="44"/>
        <v>-3.19114754858056E-3</v>
      </c>
      <c r="BC70" s="36">
        <f t="shared" si="44"/>
        <v>-3.182050374076136E-3</v>
      </c>
      <c r="BD70" s="37">
        <f t="shared" si="44"/>
        <v>-3.0692918280246424E-3</v>
      </c>
      <c r="BF70" s="46">
        <f t="shared" si="46"/>
        <v>-3.1802131894527537E-3</v>
      </c>
      <c r="BG70">
        <f t="shared" si="23"/>
        <v>7</v>
      </c>
      <c r="BH70">
        <f t="shared" si="24"/>
        <v>12</v>
      </c>
      <c r="BI70" s="46">
        <f t="shared" si="25"/>
        <v>2.4665902171627297E-4</v>
      </c>
    </row>
    <row r="71" spans="1:61" x14ac:dyDescent="0.35">
      <c r="A71" s="8">
        <v>43928</v>
      </c>
      <c r="B71" s="16">
        <v>111.21790579978421</v>
      </c>
      <c r="C71" s="17">
        <v>107.04928522299259</v>
      </c>
      <c r="D71" s="17">
        <v>106.1030968143436</v>
      </c>
      <c r="E71" s="17">
        <v>103.43672831169729</v>
      </c>
      <c r="F71" s="17">
        <v>112.9831751099866</v>
      </c>
      <c r="G71" s="17">
        <v>111.77710839302409</v>
      </c>
      <c r="H71" s="17">
        <v>99.907936750378738</v>
      </c>
      <c r="I71" s="17">
        <v>111.49788490904101</v>
      </c>
      <c r="J71" s="17">
        <v>116.2634067627982</v>
      </c>
      <c r="K71" s="17">
        <v>118.4058488376358</v>
      </c>
      <c r="L71" s="17">
        <v>118.1291477192528</v>
      </c>
      <c r="M71" s="17">
        <v>119.927168145007</v>
      </c>
      <c r="N71" s="17">
        <v>116.82612881641749</v>
      </c>
      <c r="O71" s="17">
        <v>115.56291282801391</v>
      </c>
      <c r="P71" s="17">
        <v>108.3667901237698</v>
      </c>
      <c r="Q71" s="17">
        <v>109.26239844482789</v>
      </c>
      <c r="R71" s="18">
        <v>107.4470200883553</v>
      </c>
      <c r="T71" s="42">
        <f t="shared" si="65"/>
        <v>43928</v>
      </c>
      <c r="U71" s="27">
        <f t="shared" si="66"/>
        <v>-3.651844068046195E-3</v>
      </c>
      <c r="V71" s="27">
        <f t="shared" si="62"/>
        <v>-3.6350928995459997E-3</v>
      </c>
      <c r="W71" s="27">
        <f t="shared" si="47"/>
        <v>-3.7286159965025378E-3</v>
      </c>
      <c r="X71" s="27">
        <f t="shared" si="48"/>
        <v>-3.8665577778689286E-3</v>
      </c>
      <c r="Y71" s="27">
        <f t="shared" si="49"/>
        <v>-3.8345527722821737E-3</v>
      </c>
      <c r="Z71" s="27">
        <f t="shared" si="50"/>
        <v>-4.1151823619780536E-3</v>
      </c>
      <c r="AA71" s="27">
        <f t="shared" si="51"/>
        <v>-4.0396523546220031E-3</v>
      </c>
      <c r="AB71" s="27">
        <f t="shared" si="52"/>
        <v>-4.3900503711664651E-3</v>
      </c>
      <c r="AC71" s="27">
        <f t="shared" si="53"/>
        <v>-4.5304242966384134E-3</v>
      </c>
      <c r="AD71" s="27">
        <f t="shared" si="54"/>
        <v>-4.7331061745140568E-3</v>
      </c>
      <c r="AE71" s="27">
        <f t="shared" si="55"/>
        <v>-5.0264092155010154E-3</v>
      </c>
      <c r="AF71" s="27">
        <f t="shared" si="56"/>
        <v>-5.2730187581072618E-3</v>
      </c>
      <c r="AG71" s="27">
        <f t="shared" si="57"/>
        <v>-5.6298332059491196E-3</v>
      </c>
      <c r="AH71" s="27">
        <f t="shared" si="58"/>
        <v>-5.935866767555753E-3</v>
      </c>
      <c r="AI71" s="27">
        <f t="shared" si="59"/>
        <v>-6.4848189598860628E-3</v>
      </c>
      <c r="AJ71" s="27">
        <f t="shared" si="60"/>
        <v>-6.7517499055412822E-3</v>
      </c>
      <c r="AK71" s="28">
        <f t="shared" si="41"/>
        <v>-7.0952038588947275E-3</v>
      </c>
      <c r="AM71" s="45">
        <f t="shared" si="67"/>
        <v>43928</v>
      </c>
      <c r="AN71" s="36">
        <f t="shared" si="26"/>
        <v>-2.9236663608777835E-3</v>
      </c>
      <c r="AO71" s="36">
        <f t="shared" ref="AO71:AQ73" si="68">V71*AO$4</f>
        <v>-2.813561904248604E-3</v>
      </c>
      <c r="AP71" s="36">
        <f t="shared" si="68"/>
        <v>-2.8363581885394807E-3</v>
      </c>
      <c r="AQ71" s="36">
        <f t="shared" si="68"/>
        <v>-2.8643460018453024E-3</v>
      </c>
      <c r="AR71" s="36">
        <f t="shared" ref="AR71:AU73" si="69">Y71*AR$4</f>
        <v>-3.0722436811524778E-3</v>
      </c>
      <c r="AS71" s="36">
        <f t="shared" si="69"/>
        <v>-3.243586737711102E-3</v>
      </c>
      <c r="AT71" s="36">
        <f t="shared" si="69"/>
        <v>-2.8487628404794368E-3</v>
      </c>
      <c r="AU71" s="36">
        <f t="shared" si="69"/>
        <v>-3.4334583952892925E-3</v>
      </c>
      <c r="AV71" s="36">
        <f t="shared" si="63"/>
        <v>-3.6515219830905612E-3</v>
      </c>
      <c r="AW71" s="36">
        <f t="shared" si="43"/>
        <v>-3.8267163420946148E-3</v>
      </c>
      <c r="AX71" s="36">
        <f t="shared" si="43"/>
        <v>-4.0397250864981655E-3</v>
      </c>
      <c r="AY71" s="36">
        <f t="shared" si="43"/>
        <v>-4.2975102878574185E-3</v>
      </c>
      <c r="AZ71" s="36">
        <f t="shared" si="43"/>
        <v>-4.3788842675872254E-3</v>
      </c>
      <c r="BA71" s="36">
        <f t="shared" si="64"/>
        <v>-4.4875152762721493E-3</v>
      </c>
      <c r="BB71" s="36">
        <f t="shared" si="44"/>
        <v>-4.5335369348563472E-3</v>
      </c>
      <c r="BC71" s="36">
        <f t="shared" si="44"/>
        <v>-4.7370277337277639E-3</v>
      </c>
      <c r="BD71" s="37">
        <f t="shared" si="44"/>
        <v>-4.8084196551729562E-3</v>
      </c>
      <c r="BF71" s="46">
        <f t="shared" ref="BF71:BF74" si="70">AVERAGE(AN71:BD71)</f>
        <v>-3.6939318633706282E-3</v>
      </c>
      <c r="BG71">
        <f t="shared" ref="BG71:BG74" si="71">LOOKUP(1,0/(MAX(AN71:BD71)=AN71:BD71),COLUMN(AN71:BD71))-39</f>
        <v>2</v>
      </c>
      <c r="BH71">
        <f t="shared" ref="BH71:BH74" si="72">LOOKUP(1,0/(MIN(AO71:BE71)=AO71:BE71),COLUMN(AO71:BE71))-39</f>
        <v>17</v>
      </c>
      <c r="BI71" s="46">
        <f t="shared" ref="BI71:BI74" si="73">_xlfn.STDEV.S(AN71:BD71)</f>
        <v>7.416528362877749E-4</v>
      </c>
    </row>
    <row r="72" spans="1:61" x14ac:dyDescent="0.35">
      <c r="A72" s="8">
        <v>43929</v>
      </c>
      <c r="B72" s="16">
        <v>111.1605824505707</v>
      </c>
      <c r="C72" s="17">
        <v>107.00089985970079</v>
      </c>
      <c r="D72" s="17">
        <v>106.0478958197759</v>
      </c>
      <c r="E72" s="17">
        <v>103.3757267405243</v>
      </c>
      <c r="F72" s="17">
        <v>112.9095525619704</v>
      </c>
      <c r="G72" s="17">
        <v>111.6874658990007</v>
      </c>
      <c r="H72" s="17">
        <v>99.840859642653669</v>
      </c>
      <c r="I72" s="17">
        <v>111.39425931809279</v>
      </c>
      <c r="J72" s="17">
        <v>116.1467425953292</v>
      </c>
      <c r="K72" s="17">
        <v>118.2779760809961</v>
      </c>
      <c r="L72" s="17">
        <v>117.9904734041575</v>
      </c>
      <c r="M72" s="17">
        <v>119.7790585961137</v>
      </c>
      <c r="N72" s="17">
        <v>116.6696089108716</v>
      </c>
      <c r="O72" s="17">
        <v>115.3993047336776</v>
      </c>
      <c r="P72" s="17">
        <v>108.19711121124681</v>
      </c>
      <c r="Q72" s="17">
        <v>109.0854208573876</v>
      </c>
      <c r="R72" s="18">
        <v>107.26317236911569</v>
      </c>
      <c r="T72" s="42">
        <f t="shared" si="65"/>
        <v>43929</v>
      </c>
      <c r="U72" s="27">
        <f t="shared" si="66"/>
        <v>-5.1541475090077782E-4</v>
      </c>
      <c r="V72" s="27">
        <f t="shared" si="62"/>
        <v>-4.519914653424717E-4</v>
      </c>
      <c r="W72" s="27">
        <f t="shared" si="47"/>
        <v>-5.2025809071609697E-4</v>
      </c>
      <c r="X72" s="27">
        <f t="shared" si="48"/>
        <v>-5.8974768603636818E-4</v>
      </c>
      <c r="Y72" s="27">
        <f t="shared" si="49"/>
        <v>-6.516239957368164E-4</v>
      </c>
      <c r="Z72" s="27">
        <f t="shared" si="50"/>
        <v>-8.0197542513082976E-4</v>
      </c>
      <c r="AA72" s="27">
        <f t="shared" si="51"/>
        <v>-6.7138917994735703E-4</v>
      </c>
      <c r="AB72" s="27">
        <f t="shared" si="52"/>
        <v>-9.2939512738510199E-4</v>
      </c>
      <c r="AC72" s="27">
        <f t="shared" si="53"/>
        <v>-1.0034470063914336E-3</v>
      </c>
      <c r="AD72" s="27">
        <f t="shared" si="54"/>
        <v>-1.0799530419738357E-3</v>
      </c>
      <c r="AE72" s="27">
        <f t="shared" si="55"/>
        <v>-1.1739212359753726E-3</v>
      </c>
      <c r="AF72" s="27">
        <f t="shared" si="56"/>
        <v>-1.2349957994023386E-3</v>
      </c>
      <c r="AG72" s="27">
        <f t="shared" si="57"/>
        <v>-1.3397679708436749E-3</v>
      </c>
      <c r="AH72" s="27">
        <f t="shared" si="58"/>
        <v>-1.4157491389975574E-3</v>
      </c>
      <c r="AI72" s="27">
        <f t="shared" si="59"/>
        <v>-1.5657833209713479E-3</v>
      </c>
      <c r="AJ72" s="27">
        <f t="shared" si="60"/>
        <v>-1.6197483302515803E-3</v>
      </c>
      <c r="AK72" s="28">
        <f t="shared" si="41"/>
        <v>-1.7110546117372616E-3</v>
      </c>
      <c r="AM72" s="45">
        <f t="shared" si="67"/>
        <v>43929</v>
      </c>
      <c r="AN72" s="36">
        <f t="shared" ref="AN72:AN73" si="74">U72*AN$4</f>
        <v>-4.1264104957116271E-4</v>
      </c>
      <c r="AO72" s="36">
        <f t="shared" si="68"/>
        <v>-3.498413941750731E-4</v>
      </c>
      <c r="AP72" s="36">
        <f t="shared" si="68"/>
        <v>-3.9576032960773498E-4</v>
      </c>
      <c r="AQ72" s="36">
        <f t="shared" si="68"/>
        <v>-4.3688508581574153E-4</v>
      </c>
      <c r="AR72" s="36">
        <f t="shared" si="69"/>
        <v>-5.2208114538433736E-4</v>
      </c>
      <c r="AS72" s="36">
        <f t="shared" si="69"/>
        <v>-6.3211703008812E-4</v>
      </c>
      <c r="AT72" s="36">
        <f t="shared" si="69"/>
        <v>-4.7346364969887622E-4</v>
      </c>
      <c r="AU72" s="36">
        <f t="shared" si="69"/>
        <v>-7.2687992912788828E-4</v>
      </c>
      <c r="AV72" s="36">
        <f t="shared" si="63"/>
        <v>-8.0877828715149552E-4</v>
      </c>
      <c r="AW72" s="36">
        <f t="shared" si="43"/>
        <v>-8.7314203443584614E-4</v>
      </c>
      <c r="AX72" s="36">
        <f t="shared" si="43"/>
        <v>-9.4348049735340684E-4</v>
      </c>
      <c r="AY72" s="36">
        <f t="shared" si="43"/>
        <v>-1.0065215765129058E-3</v>
      </c>
      <c r="AZ72" s="36">
        <f t="shared" si="43"/>
        <v>-1.0420715277222104E-3</v>
      </c>
      <c r="BA72" s="36">
        <f t="shared" si="64"/>
        <v>-1.0703063490821534E-3</v>
      </c>
      <c r="BB72" s="36">
        <f t="shared" si="44"/>
        <v>-1.0946391196910695E-3</v>
      </c>
      <c r="BC72" s="36">
        <f t="shared" si="44"/>
        <v>-1.1364154285045088E-3</v>
      </c>
      <c r="BD72" s="37">
        <f t="shared" si="44"/>
        <v>-1.1595817103743421E-3</v>
      </c>
      <c r="BF72" s="46">
        <f t="shared" si="70"/>
        <v>-7.6968271437040446E-4</v>
      </c>
      <c r="BG72">
        <f t="shared" si="71"/>
        <v>2</v>
      </c>
      <c r="BH72">
        <f t="shared" si="72"/>
        <v>17</v>
      </c>
      <c r="BI72" s="46">
        <f t="shared" si="73"/>
        <v>2.9361305161478235E-4</v>
      </c>
    </row>
    <row r="73" spans="1:61" x14ac:dyDescent="0.35">
      <c r="A73" s="8">
        <v>43930</v>
      </c>
      <c r="B73" s="16">
        <v>111.5207900908572</v>
      </c>
      <c r="C73" s="17">
        <v>107.35429520390559</v>
      </c>
      <c r="D73" s="17">
        <v>106.398490119429</v>
      </c>
      <c r="E73" s="17">
        <v>103.72179276017761</v>
      </c>
      <c r="F73" s="17">
        <v>113.2728502125194</v>
      </c>
      <c r="G73" s="17">
        <v>112.0514836366378</v>
      </c>
      <c r="H73" s="17">
        <v>100.18058525069939</v>
      </c>
      <c r="I73" s="17">
        <v>111.76109940900881</v>
      </c>
      <c r="J73" s="17">
        <v>116.52525166993949</v>
      </c>
      <c r="K73" s="17">
        <v>118.6630058379573</v>
      </c>
      <c r="L73" s="17">
        <v>118.3811401325854</v>
      </c>
      <c r="M73" s="17">
        <v>120.18024829371321</v>
      </c>
      <c r="N73" s="17">
        <v>117.0679840683931</v>
      </c>
      <c r="O73" s="17">
        <v>115.79904125309859</v>
      </c>
      <c r="P73" s="17">
        <v>108.5879986048829</v>
      </c>
      <c r="Q73" s="17">
        <v>109.4853915316435</v>
      </c>
      <c r="R73" s="18">
        <v>107.664035463272</v>
      </c>
      <c r="T73" s="42">
        <f t="shared" si="65"/>
        <v>43930</v>
      </c>
      <c r="U73" s="27">
        <f t="shared" si="66"/>
        <v>3.2404259886518183E-3</v>
      </c>
      <c r="V73" s="27">
        <f t="shared" si="62"/>
        <v>3.3027324505510158E-3</v>
      </c>
      <c r="W73" s="27">
        <f t="shared" si="47"/>
        <v>3.3059995857807056E-3</v>
      </c>
      <c r="X73" s="27">
        <f t="shared" si="48"/>
        <v>3.3476525927786938E-3</v>
      </c>
      <c r="Y73" s="27">
        <f t="shared" si="49"/>
        <v>3.2175988860605464E-3</v>
      </c>
      <c r="Z73" s="27">
        <f t="shared" si="50"/>
        <v>3.2592532627275794E-3</v>
      </c>
      <c r="AA73" s="27">
        <f t="shared" si="51"/>
        <v>3.4026711034105261E-3</v>
      </c>
      <c r="AB73" s="27">
        <f t="shared" si="52"/>
        <v>3.2931687248665131E-3</v>
      </c>
      <c r="AC73" s="27">
        <f t="shared" si="53"/>
        <v>3.2588866992944165E-3</v>
      </c>
      <c r="AD73" s="27">
        <f t="shared" si="54"/>
        <v>3.2552954465296935E-3</v>
      </c>
      <c r="AE73" s="27">
        <f t="shared" si="55"/>
        <v>3.3110022966831298E-3</v>
      </c>
      <c r="AF73" s="27">
        <f t="shared" si="56"/>
        <v>3.349414349233415E-3</v>
      </c>
      <c r="AG73" s="27">
        <f t="shared" si="57"/>
        <v>3.4145580947806398E-3</v>
      </c>
      <c r="AH73" s="27">
        <f t="shared" si="58"/>
        <v>3.4639421818314364E-3</v>
      </c>
      <c r="AI73" s="27">
        <f t="shared" si="59"/>
        <v>3.6127341040825822E-3</v>
      </c>
      <c r="AJ73" s="27">
        <f t="shared" si="60"/>
        <v>3.6665823087285165E-3</v>
      </c>
      <c r="AK73" s="28">
        <f t="shared" si="41"/>
        <v>3.7371922282594117E-3</v>
      </c>
      <c r="AM73" s="45">
        <f t="shared" si="67"/>
        <v>43930</v>
      </c>
      <c r="AN73" s="36">
        <f t="shared" si="74"/>
        <v>2.5942850465146459E-3</v>
      </c>
      <c r="AO73" s="36">
        <f t="shared" si="68"/>
        <v>2.5563149167264865E-3</v>
      </c>
      <c r="AP73" s="36">
        <f t="shared" si="68"/>
        <v>2.5148738849033827E-3</v>
      </c>
      <c r="AQ73" s="36">
        <f t="shared" si="68"/>
        <v>2.4799410407304566E-3</v>
      </c>
      <c r="AR73" s="36">
        <f t="shared" si="69"/>
        <v>2.5779402275117099E-3</v>
      </c>
      <c r="AS73" s="36">
        <f t="shared" si="69"/>
        <v>2.568943421681878E-3</v>
      </c>
      <c r="AT73" s="36">
        <f t="shared" si="69"/>
        <v>2.3995636621251034E-3</v>
      </c>
      <c r="AU73" s="36">
        <f t="shared" si="69"/>
        <v>2.5755872597181002E-3</v>
      </c>
      <c r="AV73" s="36">
        <f t="shared" si="63"/>
        <v>2.6266626796312997E-3</v>
      </c>
      <c r="AW73" s="36">
        <f t="shared" si="43"/>
        <v>2.631906368519257E-3</v>
      </c>
      <c r="AX73" s="36">
        <f t="shared" si="43"/>
        <v>2.6610525458442315E-3</v>
      </c>
      <c r="AY73" s="36">
        <f t="shared" si="43"/>
        <v>2.7297726946252329E-3</v>
      </c>
      <c r="AZ73" s="36">
        <f t="shared" si="43"/>
        <v>2.6558432861203819E-3</v>
      </c>
      <c r="BA73" s="36">
        <f t="shared" si="64"/>
        <v>2.6187402894645661E-3</v>
      </c>
      <c r="BB73" s="36">
        <f t="shared" si="44"/>
        <v>2.5256624121641333E-3</v>
      </c>
      <c r="BC73" s="36">
        <f t="shared" si="44"/>
        <v>2.572474147803927E-3</v>
      </c>
      <c r="BD73" s="37">
        <f t="shared" si="44"/>
        <v>2.5326951730914034E-3</v>
      </c>
      <c r="BF73" s="46">
        <f t="shared" si="70"/>
        <v>2.5777799445397763E-3</v>
      </c>
      <c r="BG73">
        <f t="shared" si="71"/>
        <v>12</v>
      </c>
      <c r="BH73">
        <f t="shared" si="72"/>
        <v>7</v>
      </c>
      <c r="BI73" s="46">
        <f t="shared" si="73"/>
        <v>7.6652920875548542E-5</v>
      </c>
    </row>
    <row r="74" spans="1:61" x14ac:dyDescent="0.35">
      <c r="A74" s="8">
        <v>43931</v>
      </c>
      <c r="B74" s="19">
        <v>111.3127666703316</v>
      </c>
      <c r="C74" s="20">
        <v>107.1516251091778</v>
      </c>
      <c r="D74" s="20">
        <v>106.195963796364</v>
      </c>
      <c r="E74" s="20">
        <v>103.52042904077889</v>
      </c>
      <c r="F74" s="20">
        <v>113.0591831210606</v>
      </c>
      <c r="G74" s="20">
        <v>111.8332626553441</v>
      </c>
      <c r="H74" s="20">
        <v>99.981162968299046</v>
      </c>
      <c r="I74" s="20">
        <v>111.5368044638454</v>
      </c>
      <c r="J74" s="20">
        <v>116.2901611054475</v>
      </c>
      <c r="K74" s="20">
        <v>118.4194542230853</v>
      </c>
      <c r="L74" s="20">
        <v>118.1295660173609</v>
      </c>
      <c r="M74" s="20">
        <v>119.9174809563429</v>
      </c>
      <c r="N74" s="20">
        <v>116.8014861908491</v>
      </c>
      <c r="O74" s="20">
        <v>115.5263083254997</v>
      </c>
      <c r="P74" s="20">
        <v>108.3148165876982</v>
      </c>
      <c r="Q74" s="20">
        <v>109.2012569883929</v>
      </c>
      <c r="R74" s="21">
        <v>107.37369107696099</v>
      </c>
      <c r="T74" s="42">
        <f t="shared" si="65"/>
        <v>43931</v>
      </c>
      <c r="U74" s="29">
        <f t="shared" ref="U74" si="75">B74/B73-1</f>
        <v>-1.8653330948976699E-3</v>
      </c>
      <c r="V74" s="29">
        <f t="shared" si="62"/>
        <v>-1.8878620025668535E-3</v>
      </c>
      <c r="W74" s="29">
        <f t="shared" si="47"/>
        <v>-1.903469897342247E-3</v>
      </c>
      <c r="X74" s="29">
        <f t="shared" si="48"/>
        <v>-1.9413829441253805E-3</v>
      </c>
      <c r="Y74" s="29">
        <f t="shared" si="49"/>
        <v>-1.8863045386244837E-3</v>
      </c>
      <c r="Z74" s="29">
        <f t="shared" si="50"/>
        <v>-1.9475063980530782E-3</v>
      </c>
      <c r="AA74" s="29">
        <f t="shared" si="51"/>
        <v>-1.9906280433609203E-3</v>
      </c>
      <c r="AB74" s="29">
        <f t="shared" si="52"/>
        <v>-2.0069142693609487E-3</v>
      </c>
      <c r="AC74" s="29">
        <f t="shared" si="53"/>
        <v>-2.017507459738388E-3</v>
      </c>
      <c r="AD74" s="29">
        <f t="shared" si="54"/>
        <v>-2.0524645667967523E-3</v>
      </c>
      <c r="AE74" s="29">
        <f t="shared" si="55"/>
        <v>-2.1251198877012545E-3</v>
      </c>
      <c r="AF74" s="29">
        <f t="shared" si="56"/>
        <v>-2.1864436219845018E-3</v>
      </c>
      <c r="AG74" s="29">
        <f t="shared" si="57"/>
        <v>-2.2764368897674192E-3</v>
      </c>
      <c r="AH74" s="29">
        <f t="shared" si="58"/>
        <v>-2.3552261283648068E-3</v>
      </c>
      <c r="AI74" s="29">
        <f t="shared" si="59"/>
        <v>-2.5157662052389673E-3</v>
      </c>
      <c r="AJ74" s="29">
        <f t="shared" ref="AJ74" si="76">Q74/Q73-1</f>
        <v>-2.5951822364217447E-3</v>
      </c>
      <c r="AK74" s="30">
        <f t="shared" ref="AK74" si="77">R74/R73-1</f>
        <v>-2.6967629911108792E-3</v>
      </c>
      <c r="AL74" s="3"/>
      <c r="AM74" s="45">
        <f t="shared" ref="AM74" si="78">T74</f>
        <v>43931</v>
      </c>
      <c r="AN74" s="38">
        <f t="shared" ref="AN74" si="79">U74*AN$4</f>
        <v>-1.4933856757750744E-3</v>
      </c>
      <c r="AO74" s="38">
        <f t="shared" ref="AO74" si="80">V74*AO$4</f>
        <v>-1.4612051899867446E-3</v>
      </c>
      <c r="AP74" s="38">
        <f t="shared" ref="AP74" si="81">W74*AP$4</f>
        <v>-1.4479695509082473E-3</v>
      </c>
      <c r="AQ74" s="38">
        <f t="shared" ref="AQ74" si="82">X74*AQ$4</f>
        <v>-1.4381764850080819E-3</v>
      </c>
      <c r="AR74" s="38">
        <f t="shared" ref="AR74" si="83">Y74*AR$4</f>
        <v>-1.5113071963459364E-3</v>
      </c>
      <c r="AS74" s="38">
        <f t="shared" ref="AS74" si="84">Z74*AS$4</f>
        <v>-1.5350245429454363E-3</v>
      </c>
      <c r="AT74" s="38">
        <f t="shared" ref="AT74" si="85">AA74*AT$4</f>
        <v>-1.4037908961781211E-3</v>
      </c>
      <c r="AU74" s="38">
        <f t="shared" ref="AU74" si="86">AB74*AU$4</f>
        <v>-1.569607650067198E-3</v>
      </c>
      <c r="AV74" s="38">
        <f t="shared" ref="AV74:AZ74" si="87">AC74*AV$4</f>
        <v>-1.6261110125491407E-3</v>
      </c>
      <c r="AW74" s="38">
        <f t="shared" si="87"/>
        <v>-1.6594176022551742E-3</v>
      </c>
      <c r="AX74" s="38">
        <f t="shared" si="87"/>
        <v>-1.7079588537454982E-3</v>
      </c>
      <c r="AY74" s="38">
        <f t="shared" si="87"/>
        <v>-1.7819515519173689E-3</v>
      </c>
      <c r="AZ74" s="38">
        <f t="shared" si="87"/>
        <v>-1.7706126128610989E-3</v>
      </c>
      <c r="BA74" s="38">
        <f t="shared" ref="BA74" si="88">AH74*BA$4</f>
        <v>-1.7805509530437939E-3</v>
      </c>
      <c r="BB74" s="38">
        <f t="shared" ref="BB74" si="89">AI74*BB$4</f>
        <v>-1.7587721540825623E-3</v>
      </c>
      <c r="BC74" s="38">
        <f t="shared" ref="BC74" si="90">AJ74*BC$4</f>
        <v>-1.8207798570734962E-3</v>
      </c>
      <c r="BD74" s="39">
        <f t="shared" ref="BD74" si="91">AK74*BD$4</f>
        <v>-1.8275962790758429E-3</v>
      </c>
      <c r="BF74" s="46">
        <f t="shared" si="70"/>
        <v>-1.6231892978716951E-3</v>
      </c>
      <c r="BG74">
        <f t="shared" si="71"/>
        <v>7</v>
      </c>
      <c r="BH74">
        <f t="shared" si="72"/>
        <v>17</v>
      </c>
      <c r="BI74" s="46">
        <f t="shared" si="73"/>
        <v>1.4973569382922171E-4</v>
      </c>
    </row>
    <row r="76" spans="1:61" x14ac:dyDescent="0.35">
      <c r="AM76" s="2" t="s">
        <v>27</v>
      </c>
      <c r="AN76" s="36">
        <f>AVERAGE(AN6:AN74)</f>
        <v>8.0458950259309949E-4</v>
      </c>
      <c r="AO76" s="36">
        <f t="shared" ref="AO76:BD76" si="92">AVERAGE(AO6:AO74)</f>
        <v>9.0407044078169531E-4</v>
      </c>
      <c r="AP76" s="36">
        <f t="shared" si="92"/>
        <v>8.1349893103665279E-4</v>
      </c>
      <c r="AQ76" s="36">
        <f t="shared" si="92"/>
        <v>8.2773172727582383E-4</v>
      </c>
      <c r="AR76" s="36">
        <f t="shared" si="92"/>
        <v>9.4608059189289979E-4</v>
      </c>
      <c r="AS76" s="36">
        <f t="shared" si="92"/>
        <v>9.6276674606837916E-4</v>
      </c>
      <c r="AT76" s="36">
        <f t="shared" si="92"/>
        <v>8.3362773602213623E-4</v>
      </c>
      <c r="AU76" s="36">
        <f t="shared" si="92"/>
        <v>9.8428419075832362E-4</v>
      </c>
      <c r="AV76" s="36">
        <f t="shared" si="92"/>
        <v>8.7190832499352137E-4</v>
      </c>
      <c r="AW76" s="36">
        <f t="shared" si="92"/>
        <v>1.0383571327708414E-3</v>
      </c>
      <c r="AX76" s="36">
        <f t="shared" si="92"/>
        <v>1.0636878678757721E-3</v>
      </c>
      <c r="AY76" s="36">
        <f t="shared" si="92"/>
        <v>1.1034838644818654E-3</v>
      </c>
      <c r="AZ76" s="36">
        <f t="shared" si="92"/>
        <v>9.4886073988757714E-4</v>
      </c>
      <c r="BA76" s="36">
        <f t="shared" si="92"/>
        <v>1.0827518672008305E-3</v>
      </c>
      <c r="BB76" s="36">
        <f t="shared" si="92"/>
        <v>1.0568521213241856E-3</v>
      </c>
      <c r="BC76" s="36">
        <f t="shared" si="92"/>
        <v>1.0845711961564562E-3</v>
      </c>
      <c r="BD76" s="36">
        <f t="shared" si="92"/>
        <v>1.0013445193030454E-3</v>
      </c>
      <c r="BG76">
        <f>MODE(BG6:BG74)</f>
        <v>12</v>
      </c>
      <c r="BH76">
        <f>MODE(BH6:BH74)</f>
        <v>7</v>
      </c>
    </row>
    <row r="77" spans="1:61" x14ac:dyDescent="0.35">
      <c r="AM77" s="2" t="s">
        <v>28</v>
      </c>
      <c r="AN77" s="46">
        <f>MAX(AN6:AN74)</f>
        <v>1.1342725344509514E-2</v>
      </c>
      <c r="AO77" s="46">
        <f t="shared" ref="AO77:BD77" si="93">MAX(AO6:AO74)</f>
        <v>1.104347838723393E-2</v>
      </c>
      <c r="AP77" s="46">
        <f t="shared" si="93"/>
        <v>1.098482984486006E-2</v>
      </c>
      <c r="AQ77" s="46">
        <f t="shared" si="93"/>
        <v>1.0945617951626935E-2</v>
      </c>
      <c r="AR77" s="46">
        <f t="shared" si="93"/>
        <v>1.1560272515262779E-2</v>
      </c>
      <c r="AS77" s="46">
        <f t="shared" si="93"/>
        <v>1.1799329600664345E-2</v>
      </c>
      <c r="AT77" s="46">
        <f t="shared" si="93"/>
        <v>1.0683595318500138E-2</v>
      </c>
      <c r="AU77" s="46">
        <f t="shared" si="93"/>
        <v>1.2084468600461877E-2</v>
      </c>
      <c r="AV77" s="46">
        <f t="shared" si="93"/>
        <v>1.2506268307944962E-2</v>
      </c>
      <c r="AW77" s="46">
        <f t="shared" si="93"/>
        <v>1.2721419982283306E-2</v>
      </c>
      <c r="AX77" s="46">
        <f t="shared" si="93"/>
        <v>1.3032896581297759E-2</v>
      </c>
      <c r="AY77" s="47">
        <f t="shared" si="93"/>
        <v>1.3505810730281044E-2</v>
      </c>
      <c r="AZ77" s="46">
        <f t="shared" si="93"/>
        <v>1.332028808840317E-2</v>
      </c>
      <c r="BA77" s="46">
        <f t="shared" si="93"/>
        <v>1.3278398307970734E-2</v>
      </c>
      <c r="BB77" s="46">
        <f t="shared" si="93"/>
        <v>1.298771561747916E-2</v>
      </c>
      <c r="BC77" s="46">
        <f t="shared" si="93"/>
        <v>1.3309449007831053E-2</v>
      </c>
      <c r="BD77" s="46">
        <f t="shared" si="93"/>
        <v>1.3220014984972044E-2</v>
      </c>
    </row>
    <row r="78" spans="1:61" x14ac:dyDescent="0.35">
      <c r="AM78" s="2" t="s">
        <v>29</v>
      </c>
      <c r="AN78" s="46">
        <f>MIN(AN6:AN74)</f>
        <v>-1.193021444220143E-2</v>
      </c>
      <c r="AO78" s="46">
        <f t="shared" ref="AO78:BD78" si="94">MIN(AO6:AO74)</f>
        <v>-1.1455346986479181E-2</v>
      </c>
      <c r="AP78" s="46">
        <f t="shared" si="94"/>
        <v>-1.1541316443634406E-2</v>
      </c>
      <c r="AQ78" s="46">
        <f t="shared" si="94"/>
        <v>-1.1638088630190689E-2</v>
      </c>
      <c r="AR78" s="46">
        <f t="shared" si="94"/>
        <v>-1.250880313163188E-2</v>
      </c>
      <c r="AS78" s="46">
        <f t="shared" si="94"/>
        <v>-1.3129362576352409E-2</v>
      </c>
      <c r="AT78" s="46">
        <f t="shared" si="94"/>
        <v>-1.1510993180337182E-2</v>
      </c>
      <c r="AU78" s="46">
        <f t="shared" si="94"/>
        <v>-1.3780305079488405E-2</v>
      </c>
      <c r="AV78" s="46">
        <f t="shared" si="94"/>
        <v>-1.4532064893150905E-2</v>
      </c>
      <c r="AW78" s="46">
        <f t="shared" si="94"/>
        <v>-1.5061457794135166E-2</v>
      </c>
      <c r="AX78" s="46">
        <f t="shared" si="94"/>
        <v>-1.5714596092156918E-2</v>
      </c>
      <c r="AY78" s="46">
        <f t="shared" si="94"/>
        <v>-1.6527311792788001E-2</v>
      </c>
      <c r="AZ78" s="46">
        <f t="shared" si="94"/>
        <v>-1.6614993708940266E-2</v>
      </c>
      <c r="BA78" s="46">
        <f t="shared" si="94"/>
        <v>-1.6825317874027964E-2</v>
      </c>
      <c r="BB78" s="46">
        <f t="shared" si="94"/>
        <v>-1.6781304219076976E-2</v>
      </c>
      <c r="BC78" s="46">
        <f t="shared" si="94"/>
        <v>-1.7393646313710782E-2</v>
      </c>
      <c r="BD78" s="47">
        <f t="shared" si="94"/>
        <v>-1.7521776643916426E-2</v>
      </c>
    </row>
    <row r="79" spans="1:61" x14ac:dyDescent="0.35">
      <c r="AM79" s="2" t="s">
        <v>30</v>
      </c>
      <c r="AN79" s="46">
        <f>_xlfn.STDEV.S(AN6:AN74)</f>
        <v>4.1517372477071031E-3</v>
      </c>
      <c r="AO79" s="46">
        <f t="shared" ref="AO79:BD79" si="95">_xlfn.STDEV.S(AO6:AO74)</f>
        <v>3.9176246553540503E-3</v>
      </c>
      <c r="AP79" s="46">
        <f t="shared" si="95"/>
        <v>4.0203501995397127E-3</v>
      </c>
      <c r="AQ79" s="46">
        <f t="shared" si="95"/>
        <v>3.9439143881912133E-3</v>
      </c>
      <c r="AR79" s="46">
        <f t="shared" si="95"/>
        <v>4.1824112969518958E-3</v>
      </c>
      <c r="AS79" s="46">
        <f t="shared" si="95"/>
        <v>4.3216274158380521E-3</v>
      </c>
      <c r="AT79" s="46">
        <f t="shared" si="95"/>
        <v>3.8452931306394611E-3</v>
      </c>
      <c r="AU79" s="46">
        <f t="shared" si="95"/>
        <v>4.4746264032912604E-3</v>
      </c>
      <c r="AV79" s="46">
        <f t="shared" si="95"/>
        <v>4.7882904487628209E-3</v>
      </c>
      <c r="AW79" s="46">
        <f t="shared" si="95"/>
        <v>4.7930937033593933E-3</v>
      </c>
      <c r="AX79" s="46">
        <f t="shared" si="95"/>
        <v>4.9512999737608403E-3</v>
      </c>
      <c r="AY79" s="46">
        <f t="shared" si="95"/>
        <v>5.1666591553764431E-3</v>
      </c>
      <c r="AZ79" s="46">
        <f t="shared" si="95"/>
        <v>5.2189087071891557E-3</v>
      </c>
      <c r="BA79" s="46">
        <f t="shared" si="95"/>
        <v>5.161817743490716E-3</v>
      </c>
      <c r="BB79" s="46">
        <f t="shared" si="95"/>
        <v>5.0970518542691893E-3</v>
      </c>
      <c r="BC79" s="46">
        <f t="shared" si="95"/>
        <v>5.256088941916837E-3</v>
      </c>
      <c r="BD79" s="47">
        <f t="shared" si="95"/>
        <v>5.2712611395940223E-3</v>
      </c>
    </row>
    <row r="81" spans="39:40" x14ac:dyDescent="0.35">
      <c r="AM81" s="2" t="s">
        <v>23</v>
      </c>
      <c r="AN81" s="46">
        <f>AVERAGE(AN76:BD76)</f>
        <v>9.6049808826018264E-4</v>
      </c>
    </row>
    <row r="82" spans="39:40" x14ac:dyDescent="0.35">
      <c r="AM82" s="2" t="s">
        <v>24</v>
      </c>
      <c r="AN82" s="46">
        <f>MAX(AN77:BD77)</f>
        <v>1.3505810730281044E-2</v>
      </c>
    </row>
    <row r="83" spans="39:40" x14ac:dyDescent="0.35">
      <c r="AM83" s="2" t="s">
        <v>25</v>
      </c>
      <c r="AN83" s="46">
        <f>MIN(AN78:BD78)</f>
        <v>-1.7521776643916426E-2</v>
      </c>
    </row>
    <row r="84" spans="39:40" x14ac:dyDescent="0.35">
      <c r="AM84" s="2" t="s">
        <v>26</v>
      </c>
      <c r="AN84" s="46">
        <f>_xlfn.STDEV.S(AN79:BD79)</f>
        <v>5.3657037290931713E-4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WU</dc:creator>
  <cp:lastModifiedBy>Titash Ghoshal</cp:lastModifiedBy>
  <dcterms:created xsi:type="dcterms:W3CDTF">2020-04-22T23:06:26Z</dcterms:created>
  <dcterms:modified xsi:type="dcterms:W3CDTF">2020-04-25T01:10:54Z</dcterms:modified>
</cp:coreProperties>
</file>