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Home Assignment" sheetId="2" r:id="rId5"/>
    <sheet state="visible" name="Sheet1" sheetId="3" r:id="rId6"/>
  </sheets>
  <definedNames>
    <definedName name="Threshold1">#REF!</definedName>
    <definedName name="Med_Hour_Fee">#REF!</definedName>
    <definedName name="Long_Hour_Fee">#REF!</definedName>
    <definedName name="Threshold2">#REF!</definedName>
  </definedNames>
  <calcPr/>
  <extLst>
    <ext uri="GoogleSheetsCustomDataVersion2">
      <go:sheetsCustomData xmlns:go="http://customooxmlschemas.google.com/" r:id="rId7" roundtripDataChecksum="smDuzJnw5kDaCnHWJsmJCNzkOqz/ZhclKs8ekOl8WTI="/>
    </ext>
  </extLst>
</workbook>
</file>

<file path=xl/sharedStrings.xml><?xml version="1.0" encoding="utf-8"?>
<sst xmlns="http://schemas.openxmlformats.org/spreadsheetml/2006/main" count="596" uniqueCount="172">
  <si>
    <t>Students</t>
  </si>
  <si>
    <t>Class</t>
  </si>
  <si>
    <t>Maths</t>
  </si>
  <si>
    <t>Science</t>
  </si>
  <si>
    <t>Social Studies</t>
  </si>
  <si>
    <t>Language</t>
  </si>
  <si>
    <t>Total</t>
  </si>
  <si>
    <t>Percentage</t>
  </si>
  <si>
    <t>Question 2 Answer</t>
  </si>
  <si>
    <t>Attempted Test</t>
  </si>
  <si>
    <t>We are given Marks of Students of Class 6-10 of their Final Exam of all the Subjects</t>
  </si>
  <si>
    <t>RAMDIN</t>
  </si>
  <si>
    <t>Now Teacher wants to prepare a Scorecard that shows following things</t>
  </si>
  <si>
    <t>SHARAT</t>
  </si>
  <si>
    <t>BIRENDER</t>
  </si>
  <si>
    <t>KUSHAL</t>
  </si>
  <si>
    <t>If the teacher types name of the Student his Class Should appear</t>
  </si>
  <si>
    <t>KASID</t>
  </si>
  <si>
    <t xml:space="preserve">Also his grades based on criteria that </t>
  </si>
  <si>
    <t>VIKRAM</t>
  </si>
  <si>
    <t>above 80 A+</t>
  </si>
  <si>
    <t>ABHI</t>
  </si>
  <si>
    <t>60-80 A</t>
  </si>
  <si>
    <t>KHADAK</t>
  </si>
  <si>
    <t>50-60 B</t>
  </si>
  <si>
    <t>CHANDERPAL</t>
  </si>
  <si>
    <t>Below 50 C</t>
  </si>
  <si>
    <t>KHURSID</t>
  </si>
  <si>
    <t>RAJEEV</t>
  </si>
  <si>
    <t>DURGESH</t>
  </si>
  <si>
    <t>NAHAR</t>
  </si>
  <si>
    <t>SUNDER</t>
  </si>
  <si>
    <t>Question 1</t>
  </si>
  <si>
    <t>Can you please create a Report Card and Recommendation Engine like below Template</t>
  </si>
  <si>
    <t>MAANSINGH</t>
  </si>
  <si>
    <t>SPARSH</t>
  </si>
  <si>
    <t>For 10th Class</t>
  </si>
  <si>
    <t>PUNIT</t>
  </si>
  <si>
    <t xml:space="preserve">If the Student is Good i.e. above 60 is Maths &amp; Science, offer PCM, </t>
  </si>
  <si>
    <t>DINESH</t>
  </si>
  <si>
    <t>If the Student is Good in PCM and Total above 60% offer for Partial Scholarship</t>
  </si>
  <si>
    <t>Here, we assume good marks refers to 60 or above based on Question 2</t>
  </si>
  <si>
    <t>GULSHAN</t>
  </si>
  <si>
    <t>If the Student scored above 70 in PCM and Above 70 in Total, Offer full Scholarship</t>
  </si>
  <si>
    <t>ARVIND</t>
  </si>
  <si>
    <t>Student name should be dynamically added</t>
  </si>
  <si>
    <t>NAUSAD</t>
  </si>
  <si>
    <t>MD.</t>
  </si>
  <si>
    <t>MOTI</t>
  </si>
  <si>
    <t>Student Name</t>
  </si>
  <si>
    <t>Class 10</t>
  </si>
  <si>
    <t>Eligible for PCM</t>
  </si>
  <si>
    <t>Eligible for Scholarship (Full or Partial)</t>
  </si>
  <si>
    <t>KAUSAL</t>
  </si>
  <si>
    <t>MOHABBAT</t>
  </si>
  <si>
    <t>IF(VLOOKUP(L25,$A$2:$F$125,2,1)=10,IF(AND(VLOOKUP(L25,$A$2:$F$125,3,0)&gt;60,VLOOKUP(L25,$A$2:$F$125,4,0))&gt;60,"YES","NO")"YES","no")</t>
  </si>
  <si>
    <t>RAJ</t>
  </si>
  <si>
    <t>JASWANT</t>
  </si>
  <si>
    <t>Question 2</t>
  </si>
  <si>
    <t>Student scoring exceptional in Language (above 70) should be selected to present School at a Event, the minimum expectation the person should be able to attend and clear all their exams with 50%</t>
  </si>
  <si>
    <t>SEVAK</t>
  </si>
  <si>
    <t>The criteria is, If the Student Scored Good in Maths and exceptional in Language will represent the School.</t>
  </si>
  <si>
    <t>CHOTELAL</t>
  </si>
  <si>
    <t>RUPESH</t>
  </si>
  <si>
    <t>Please identify students of such nature</t>
  </si>
  <si>
    <t>MIDDA</t>
  </si>
  <si>
    <t>This has been answered in the table</t>
  </si>
  <si>
    <t>DHARAM</t>
  </si>
  <si>
    <t>Question 3</t>
  </si>
  <si>
    <t>Please create a form wherin we need to identify number of Students who have appeareed in all the Exams and number of students who missed few or all.</t>
  </si>
  <si>
    <t>PREETAM</t>
  </si>
  <si>
    <t>SARAIN</t>
  </si>
  <si>
    <t>PANKAJ</t>
  </si>
  <si>
    <t>SHEAK</t>
  </si>
  <si>
    <t>RIYASAT</t>
  </si>
  <si>
    <t>VINIT</t>
  </si>
  <si>
    <t>ARINDRA</t>
  </si>
  <si>
    <t>KALI</t>
  </si>
  <si>
    <t>BADSHYA</t>
  </si>
  <si>
    <t>VIKASH</t>
  </si>
  <si>
    <t>DEVINDER</t>
  </si>
  <si>
    <t>HEMANT</t>
  </si>
  <si>
    <t>SHIVAM</t>
  </si>
  <si>
    <t>YASH</t>
  </si>
  <si>
    <t>AAKASH</t>
  </si>
  <si>
    <t>CHANDESH</t>
  </si>
  <si>
    <t>SUPRIYAL</t>
  </si>
  <si>
    <t>GAJENDER</t>
  </si>
  <si>
    <t>IRFAN</t>
  </si>
  <si>
    <t>AZARUDDIN</t>
  </si>
  <si>
    <t>MUKUL</t>
  </si>
  <si>
    <t>RAJA</t>
  </si>
  <si>
    <t>PAWAN</t>
  </si>
  <si>
    <t>PARVESH</t>
  </si>
  <si>
    <t>NEERAJ</t>
  </si>
  <si>
    <t>JAMIL</t>
  </si>
  <si>
    <t>YOGITA</t>
  </si>
  <si>
    <t>RIJUL</t>
  </si>
  <si>
    <t>RAJENDER</t>
  </si>
  <si>
    <t>SURAJ</t>
  </si>
  <si>
    <t>RIZWAN</t>
  </si>
  <si>
    <t>MD</t>
  </si>
  <si>
    <t>HAR</t>
  </si>
  <si>
    <t>ABHISHEKH</t>
  </si>
  <si>
    <t>SHELENDER</t>
  </si>
  <si>
    <t>ANKIT</t>
  </si>
  <si>
    <t>SURENDER</t>
  </si>
  <si>
    <t>ARJUN</t>
  </si>
  <si>
    <t>KESHAR</t>
  </si>
  <si>
    <t>RAJU</t>
  </si>
  <si>
    <t>SANTLAL@GOLU</t>
  </si>
  <si>
    <t>PULKIT</t>
  </si>
  <si>
    <t>JAHOOR</t>
  </si>
  <si>
    <t>TAMMANNE</t>
  </si>
  <si>
    <t>KAILASH</t>
  </si>
  <si>
    <t>BHAGWATI</t>
  </si>
  <si>
    <t>SILENDER</t>
  </si>
  <si>
    <t>AKHILESH</t>
  </si>
  <si>
    <t>DIPENDRA</t>
  </si>
  <si>
    <t>NITIN</t>
  </si>
  <si>
    <t>DOODHNATH</t>
  </si>
  <si>
    <t>ASLAM</t>
  </si>
  <si>
    <t>JITENDER</t>
  </si>
  <si>
    <t>ADNAN</t>
  </si>
  <si>
    <t>YOGESH</t>
  </si>
  <si>
    <t>KABIR</t>
  </si>
  <si>
    <t>SARVESH</t>
  </si>
  <si>
    <t>RAKESH</t>
  </si>
  <si>
    <t>AKASH</t>
  </si>
  <si>
    <t>PINTU</t>
  </si>
  <si>
    <t>FARMAAN</t>
  </si>
  <si>
    <t>SHYAM</t>
  </si>
  <si>
    <t>SHAFIBUL</t>
  </si>
  <si>
    <t>AAMIR</t>
  </si>
  <si>
    <t>KAMAL</t>
  </si>
  <si>
    <t>MAYANK</t>
  </si>
  <si>
    <t>SOM</t>
  </si>
  <si>
    <t>BABLU</t>
  </si>
  <si>
    <t>MUBARIK</t>
  </si>
  <si>
    <t>NIRAJ</t>
  </si>
  <si>
    <t>SARBJEET</t>
  </si>
  <si>
    <t>AXAT</t>
  </si>
  <si>
    <t>ANUBHAV</t>
  </si>
  <si>
    <t>AKKASH</t>
  </si>
  <si>
    <t>HIMANSHU</t>
  </si>
  <si>
    <t>HARSH</t>
  </si>
  <si>
    <t>ANIL</t>
  </si>
  <si>
    <t>SACHIN</t>
  </si>
  <si>
    <t>BHUPENDER</t>
  </si>
  <si>
    <t>RAGHUNANDAN</t>
  </si>
  <si>
    <t>YOGNDER</t>
  </si>
  <si>
    <t>ARUN</t>
  </si>
  <si>
    <t>VIKAS</t>
  </si>
  <si>
    <t>VINOD</t>
  </si>
  <si>
    <t>SALMAN</t>
  </si>
  <si>
    <t>IMAMUDEEN</t>
  </si>
  <si>
    <t>TARJAN</t>
  </si>
  <si>
    <t>MURARI</t>
  </si>
  <si>
    <t>JAGDISH</t>
  </si>
  <si>
    <t>VISHAL</t>
  </si>
  <si>
    <t>TALIM</t>
  </si>
  <si>
    <t>NANKU</t>
  </si>
  <si>
    <t>Student</t>
  </si>
  <si>
    <t>Grades</t>
  </si>
  <si>
    <t>(Using IFS)</t>
  </si>
  <si>
    <t>Scholarship</t>
  </si>
  <si>
    <t>Please create a Excel Table like below (Example)</t>
  </si>
  <si>
    <t>Student name</t>
  </si>
  <si>
    <t>Number of Subjects Student Appeared in</t>
  </si>
  <si>
    <t>Amit</t>
  </si>
  <si>
    <t>All</t>
  </si>
  <si>
    <t>Sharan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</si>
</sst>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2.0"/>
      <color theme="1"/>
      <name val="Calibri"/>
    </font>
    <font>
      <b/>
      <sz val="12.0"/>
      <color rgb="FF24292F"/>
      <name val="Helvetica Neue"/>
    </font>
    <font>
      <sz val="12.0"/>
      <color rgb="FF24292F"/>
      <name val="Calibri"/>
    </font>
    <font>
      <sz val="12.0"/>
      <color rgb="FF24292F"/>
      <name val="Helvetica Neue"/>
    </font>
    <font>
      <color theme="1"/>
      <name val="Calibri"/>
      <scheme val="minor"/>
    </font>
    <font>
      <sz val="12.0"/>
      <color theme="1"/>
      <name val="Calibri"/>
    </font>
    <font>
      <sz val="12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4" numFmtId="0" xfId="0" applyFont="1"/>
    <xf borderId="0" fillId="0" fontId="5" numFmtId="0" xfId="0" applyFont="1"/>
    <xf borderId="0" fillId="0" fontId="6" numFmtId="0" xfId="0" applyAlignment="1" applyFont="1">
      <alignment horizontal="center"/>
    </xf>
    <xf borderId="0" fillId="0" fontId="5" numFmtId="10" xfId="0" applyFont="1" applyNumberFormat="1"/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7" numFmtId="0" xfId="0" applyFont="1"/>
    <xf borderId="1" fillId="2" fontId="1" numFmtId="0" xfId="0" applyBorder="1" applyFill="1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6" numFmtId="9" xfId="0" applyAlignment="1" applyFont="1" applyNumberFormat="1">
      <alignment horizontal="center"/>
    </xf>
    <xf borderId="0" fillId="0" fontId="5" numFmtId="0" xfId="0" applyAlignment="1" applyFont="1">
      <alignment horizontal="left"/>
    </xf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0" fillId="0" fontId="7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6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9" max="9" width="19.78"/>
    <col customWidth="1" min="10" max="10" width="16.22"/>
    <col customWidth="1" min="14" max="14" width="18.5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>
      <c r="A2" s="5" t="s">
        <v>11</v>
      </c>
      <c r="B2" s="6">
        <v>8.0</v>
      </c>
      <c r="C2" s="7">
        <v>83.0</v>
      </c>
      <c r="D2" s="7">
        <v>68.0</v>
      </c>
      <c r="E2" s="7">
        <v>63.0</v>
      </c>
      <c r="F2" s="7">
        <v>65.0</v>
      </c>
      <c r="G2" s="6">
        <f t="shared" ref="G2:G125" si="1">sum(C2:F2)</f>
        <v>279</v>
      </c>
      <c r="H2" s="8">
        <f t="shared" ref="H2:H125" si="2">G2/400</f>
        <v>0.6975</v>
      </c>
      <c r="I2" s="6" t="str">
        <f t="shared" ref="I2:I125" si="3">IF(And(C2&gt;60,F2&gt;70),"Represents at Event","Not Eligible")</f>
        <v>Not Eligible</v>
      </c>
      <c r="J2" s="6" t="str">
        <f t="shared" ref="J2:J125" si="4">IF(4-COUNTBLANK(C2:F2)=4,"All Attempted",COUNTBLANK(C2:F2))</f>
        <v>All Attempted</v>
      </c>
      <c r="K2" s="6" t="s">
        <v>12</v>
      </c>
    </row>
    <row r="3">
      <c r="A3" s="5" t="s">
        <v>13</v>
      </c>
      <c r="B3" s="6">
        <v>6.0</v>
      </c>
      <c r="C3" s="7">
        <v>69.0</v>
      </c>
      <c r="D3" s="7">
        <v>61.0</v>
      </c>
      <c r="E3" s="7">
        <v>64.0</v>
      </c>
      <c r="F3" s="7">
        <v>56.0</v>
      </c>
      <c r="G3" s="6">
        <f t="shared" si="1"/>
        <v>250</v>
      </c>
      <c r="H3" s="8">
        <f t="shared" si="2"/>
        <v>0.625</v>
      </c>
      <c r="I3" s="6" t="str">
        <f t="shared" si="3"/>
        <v>Not Eligible</v>
      </c>
      <c r="J3" s="6" t="str">
        <f t="shared" si="4"/>
        <v>All Attempted</v>
      </c>
    </row>
    <row r="4">
      <c r="A4" s="5" t="s">
        <v>14</v>
      </c>
      <c r="B4" s="6">
        <v>7.0</v>
      </c>
      <c r="C4" s="7">
        <v>89.0</v>
      </c>
      <c r="D4" s="7">
        <v>83.0</v>
      </c>
      <c r="E4" s="7">
        <v>67.0</v>
      </c>
      <c r="F4" s="7">
        <v>71.0</v>
      </c>
      <c r="G4" s="6">
        <f t="shared" si="1"/>
        <v>310</v>
      </c>
      <c r="H4" s="8">
        <f t="shared" si="2"/>
        <v>0.775</v>
      </c>
      <c r="I4" s="6" t="str">
        <f t="shared" si="3"/>
        <v>Represents at Event</v>
      </c>
      <c r="J4" s="6" t="str">
        <f t="shared" si="4"/>
        <v>All Attempted</v>
      </c>
    </row>
    <row r="5">
      <c r="A5" s="5" t="s">
        <v>15</v>
      </c>
      <c r="B5" s="6">
        <v>9.0</v>
      </c>
      <c r="C5" s="7">
        <v>78.0</v>
      </c>
      <c r="D5" s="7">
        <v>50.0</v>
      </c>
      <c r="E5" s="7">
        <v>59.0</v>
      </c>
      <c r="F5" s="7">
        <v>82.0</v>
      </c>
      <c r="G5" s="6">
        <f t="shared" si="1"/>
        <v>269</v>
      </c>
      <c r="H5" s="8">
        <f t="shared" si="2"/>
        <v>0.6725</v>
      </c>
      <c r="I5" s="6" t="str">
        <f t="shared" si="3"/>
        <v>Represents at Event</v>
      </c>
      <c r="J5" s="6" t="str">
        <f t="shared" si="4"/>
        <v>All Attempted</v>
      </c>
      <c r="K5" s="6" t="s">
        <v>16</v>
      </c>
    </row>
    <row r="6">
      <c r="A6" s="5" t="s">
        <v>17</v>
      </c>
      <c r="B6" s="9">
        <v>10.0</v>
      </c>
      <c r="C6" s="10">
        <v>61.0</v>
      </c>
      <c r="D6" s="7">
        <v>70.0</v>
      </c>
      <c r="E6" s="7">
        <v>63.0</v>
      </c>
      <c r="F6" s="7">
        <v>56.0</v>
      </c>
      <c r="G6" s="6">
        <f t="shared" si="1"/>
        <v>250</v>
      </c>
      <c r="H6" s="8">
        <f t="shared" si="2"/>
        <v>0.625</v>
      </c>
      <c r="I6" s="6" t="str">
        <f t="shared" si="3"/>
        <v>Not Eligible</v>
      </c>
      <c r="J6" s="6" t="str">
        <f t="shared" si="4"/>
        <v>All Attempted</v>
      </c>
      <c r="K6" s="6" t="s">
        <v>18</v>
      </c>
    </row>
    <row r="7">
      <c r="A7" s="5" t="s">
        <v>19</v>
      </c>
      <c r="B7" s="6">
        <v>10.0</v>
      </c>
      <c r="C7" s="7">
        <v>47.0</v>
      </c>
      <c r="D7" s="7">
        <v>56.0</v>
      </c>
      <c r="E7" s="7">
        <v>70.0</v>
      </c>
      <c r="F7" s="7">
        <v>53.0</v>
      </c>
      <c r="G7" s="6">
        <f t="shared" si="1"/>
        <v>226</v>
      </c>
      <c r="H7" s="8">
        <f t="shared" si="2"/>
        <v>0.565</v>
      </c>
      <c r="I7" s="6" t="str">
        <f t="shared" si="3"/>
        <v>Not Eligible</v>
      </c>
      <c r="J7" s="6" t="str">
        <f t="shared" si="4"/>
        <v>All Attempted</v>
      </c>
      <c r="K7" s="6" t="s">
        <v>20</v>
      </c>
    </row>
    <row r="8">
      <c r="A8" s="5" t="s">
        <v>21</v>
      </c>
      <c r="B8" s="6">
        <v>7.0</v>
      </c>
      <c r="C8" s="7">
        <v>60.0</v>
      </c>
      <c r="D8" s="7">
        <v>48.0</v>
      </c>
      <c r="E8" s="7">
        <v>50.0</v>
      </c>
      <c r="F8" s="7">
        <v>67.0</v>
      </c>
      <c r="G8" s="6">
        <f t="shared" si="1"/>
        <v>225</v>
      </c>
      <c r="H8" s="8">
        <f t="shared" si="2"/>
        <v>0.5625</v>
      </c>
      <c r="I8" s="6" t="str">
        <f t="shared" si="3"/>
        <v>Not Eligible</v>
      </c>
      <c r="J8" s="6" t="str">
        <f t="shared" si="4"/>
        <v>All Attempted</v>
      </c>
      <c r="K8" s="6" t="s">
        <v>22</v>
      </c>
    </row>
    <row r="9">
      <c r="A9" s="5" t="s">
        <v>23</v>
      </c>
      <c r="B9" s="6">
        <v>8.0</v>
      </c>
      <c r="C9" s="7">
        <v>42.0</v>
      </c>
      <c r="D9" s="7">
        <v>51.0</v>
      </c>
      <c r="E9" s="7">
        <v>53.0</v>
      </c>
      <c r="F9" s="7">
        <v>86.0</v>
      </c>
      <c r="G9" s="6">
        <f t="shared" si="1"/>
        <v>232</v>
      </c>
      <c r="H9" s="8">
        <f t="shared" si="2"/>
        <v>0.58</v>
      </c>
      <c r="I9" s="6" t="str">
        <f t="shared" si="3"/>
        <v>Not Eligible</v>
      </c>
      <c r="J9" s="6" t="str">
        <f t="shared" si="4"/>
        <v>All Attempted</v>
      </c>
      <c r="K9" s="6" t="s">
        <v>24</v>
      </c>
    </row>
    <row r="10">
      <c r="A10" s="5" t="s">
        <v>25</v>
      </c>
      <c r="B10" s="6">
        <v>8.0</v>
      </c>
      <c r="C10" s="7">
        <v>80.0</v>
      </c>
      <c r="D10" s="7">
        <v>45.0</v>
      </c>
      <c r="E10" s="7">
        <v>73.0</v>
      </c>
      <c r="F10" s="7">
        <v>62.0</v>
      </c>
      <c r="G10" s="6">
        <f t="shared" si="1"/>
        <v>260</v>
      </c>
      <c r="H10" s="8">
        <f t="shared" si="2"/>
        <v>0.65</v>
      </c>
      <c r="I10" s="6" t="str">
        <f t="shared" si="3"/>
        <v>Not Eligible</v>
      </c>
      <c r="J10" s="6" t="str">
        <f t="shared" si="4"/>
        <v>All Attempted</v>
      </c>
      <c r="K10" s="6" t="s">
        <v>26</v>
      </c>
    </row>
    <row r="11">
      <c r="A11" s="5" t="s">
        <v>27</v>
      </c>
      <c r="B11" s="6">
        <v>6.0</v>
      </c>
      <c r="C11" s="7">
        <v>90.0</v>
      </c>
      <c r="D11" s="7">
        <v>67.0</v>
      </c>
      <c r="E11" s="7">
        <v>77.0</v>
      </c>
      <c r="F11" s="7">
        <v>85.0</v>
      </c>
      <c r="G11" s="6">
        <f t="shared" si="1"/>
        <v>319</v>
      </c>
      <c r="H11" s="8">
        <f t="shared" si="2"/>
        <v>0.7975</v>
      </c>
      <c r="I11" s="6" t="str">
        <f t="shared" si="3"/>
        <v>Represents at Event</v>
      </c>
      <c r="J11" s="6" t="str">
        <f t="shared" si="4"/>
        <v>All Attempted</v>
      </c>
    </row>
    <row r="12">
      <c r="A12" s="5" t="s">
        <v>28</v>
      </c>
      <c r="B12" s="6">
        <v>8.0</v>
      </c>
      <c r="C12" s="7">
        <v>79.0</v>
      </c>
      <c r="D12" s="7">
        <v>45.0</v>
      </c>
      <c r="E12" s="7">
        <v>53.0</v>
      </c>
      <c r="F12" s="7">
        <v>46.0</v>
      </c>
      <c r="G12" s="6">
        <f t="shared" si="1"/>
        <v>223</v>
      </c>
      <c r="H12" s="8">
        <f t="shared" si="2"/>
        <v>0.5575</v>
      </c>
      <c r="I12" s="6" t="str">
        <f t="shared" si="3"/>
        <v>Not Eligible</v>
      </c>
      <c r="J12" s="6" t="str">
        <f t="shared" si="4"/>
        <v>All Attempted</v>
      </c>
    </row>
    <row r="13">
      <c r="A13" s="5" t="s">
        <v>29</v>
      </c>
      <c r="B13" s="6">
        <v>7.0</v>
      </c>
      <c r="C13" s="7">
        <v>48.0</v>
      </c>
      <c r="D13" s="7"/>
      <c r="E13" s="7">
        <v>62.0</v>
      </c>
      <c r="F13" s="7">
        <v>55.0</v>
      </c>
      <c r="G13" s="6">
        <f t="shared" si="1"/>
        <v>165</v>
      </c>
      <c r="H13" s="8">
        <f t="shared" si="2"/>
        <v>0.4125</v>
      </c>
      <c r="I13" s="6" t="str">
        <f t="shared" si="3"/>
        <v>Not Eligible</v>
      </c>
      <c r="J13" s="6">
        <f t="shared" si="4"/>
        <v>1</v>
      </c>
    </row>
    <row r="14">
      <c r="A14" s="5" t="s">
        <v>30</v>
      </c>
      <c r="B14" s="6">
        <v>9.0</v>
      </c>
      <c r="C14" s="7">
        <v>61.0</v>
      </c>
      <c r="D14" s="7"/>
      <c r="E14" s="7">
        <v>73.0</v>
      </c>
      <c r="F14" s="7">
        <v>48.0</v>
      </c>
      <c r="G14" s="6">
        <f t="shared" si="1"/>
        <v>182</v>
      </c>
      <c r="H14" s="8">
        <f t="shared" si="2"/>
        <v>0.455</v>
      </c>
      <c r="I14" s="6" t="str">
        <f t="shared" si="3"/>
        <v>Not Eligible</v>
      </c>
      <c r="J14" s="6">
        <f t="shared" si="4"/>
        <v>1</v>
      </c>
    </row>
    <row r="15">
      <c r="A15" s="5" t="s">
        <v>31</v>
      </c>
      <c r="B15" s="6">
        <v>7.0</v>
      </c>
      <c r="C15" s="7">
        <v>58.0</v>
      </c>
      <c r="D15" s="7">
        <v>64.0</v>
      </c>
      <c r="E15" s="7">
        <v>50.0</v>
      </c>
      <c r="F15" s="7">
        <v>76.0</v>
      </c>
      <c r="G15" s="6">
        <f t="shared" si="1"/>
        <v>248</v>
      </c>
      <c r="H15" s="8">
        <f t="shared" si="2"/>
        <v>0.62</v>
      </c>
      <c r="I15" s="6" t="str">
        <f t="shared" si="3"/>
        <v>Not Eligible</v>
      </c>
      <c r="J15" s="6" t="str">
        <f t="shared" si="4"/>
        <v>All Attempted</v>
      </c>
      <c r="K15" s="6" t="s">
        <v>32</v>
      </c>
      <c r="L15" s="6" t="s">
        <v>33</v>
      </c>
    </row>
    <row r="16">
      <c r="A16" s="5" t="s">
        <v>34</v>
      </c>
      <c r="B16" s="6">
        <v>10.0</v>
      </c>
      <c r="C16" s="7">
        <v>44.0</v>
      </c>
      <c r="D16" s="7">
        <v>59.0</v>
      </c>
      <c r="E16" s="7">
        <v>60.0</v>
      </c>
      <c r="F16" s="7">
        <v>82.0</v>
      </c>
      <c r="G16" s="6">
        <f t="shared" si="1"/>
        <v>245</v>
      </c>
      <c r="H16" s="8">
        <f t="shared" si="2"/>
        <v>0.6125</v>
      </c>
      <c r="I16" s="6" t="str">
        <f t="shared" si="3"/>
        <v>Not Eligible</v>
      </c>
      <c r="J16" s="6" t="str">
        <f t="shared" si="4"/>
        <v>All Attempted</v>
      </c>
    </row>
    <row r="17">
      <c r="A17" s="5" t="s">
        <v>35</v>
      </c>
      <c r="B17" s="6">
        <v>7.0</v>
      </c>
      <c r="C17" s="7">
        <v>86.0</v>
      </c>
      <c r="D17" s="7">
        <v>83.0</v>
      </c>
      <c r="E17" s="7">
        <v>86.0</v>
      </c>
      <c r="F17" s="7">
        <v>40.0</v>
      </c>
      <c r="G17" s="6">
        <f t="shared" si="1"/>
        <v>295</v>
      </c>
      <c r="H17" s="8">
        <f t="shared" si="2"/>
        <v>0.7375</v>
      </c>
      <c r="I17" s="6" t="str">
        <f t="shared" si="3"/>
        <v>Not Eligible</v>
      </c>
      <c r="J17" s="6" t="str">
        <f t="shared" si="4"/>
        <v>All Attempted</v>
      </c>
      <c r="L17" s="11" t="s">
        <v>36</v>
      </c>
    </row>
    <row r="18">
      <c r="A18" s="5" t="s">
        <v>37</v>
      </c>
      <c r="B18" s="6">
        <v>9.0</v>
      </c>
      <c r="C18" s="7">
        <v>80.0</v>
      </c>
      <c r="D18" s="7">
        <v>70.0</v>
      </c>
      <c r="E18" s="7">
        <v>67.0</v>
      </c>
      <c r="F18" s="7">
        <v>55.0</v>
      </c>
      <c r="G18" s="6">
        <f t="shared" si="1"/>
        <v>272</v>
      </c>
      <c r="H18" s="8">
        <f t="shared" si="2"/>
        <v>0.68</v>
      </c>
      <c r="I18" s="6" t="str">
        <f t="shared" si="3"/>
        <v>Not Eligible</v>
      </c>
      <c r="J18" s="6" t="str">
        <f t="shared" si="4"/>
        <v>All Attempted</v>
      </c>
      <c r="L18" s="6" t="s">
        <v>38</v>
      </c>
    </row>
    <row r="19">
      <c r="A19" s="5" t="s">
        <v>39</v>
      </c>
      <c r="B19" s="6">
        <v>7.0</v>
      </c>
      <c r="C19" s="7">
        <v>50.0</v>
      </c>
      <c r="D19" s="7">
        <v>49.0</v>
      </c>
      <c r="E19" s="7">
        <v>84.0</v>
      </c>
      <c r="F19" s="7">
        <v>76.0</v>
      </c>
      <c r="G19" s="6">
        <f t="shared" si="1"/>
        <v>259</v>
      </c>
      <c r="H19" s="8">
        <f t="shared" si="2"/>
        <v>0.6475</v>
      </c>
      <c r="I19" s="6" t="str">
        <f t="shared" si="3"/>
        <v>Not Eligible</v>
      </c>
      <c r="J19" s="6" t="str">
        <f t="shared" si="4"/>
        <v>All Attempted</v>
      </c>
      <c r="L19" s="6" t="s">
        <v>40</v>
      </c>
      <c r="P19" s="1" t="s">
        <v>41</v>
      </c>
    </row>
    <row r="20">
      <c r="A20" s="5" t="s">
        <v>42</v>
      </c>
      <c r="B20" s="6">
        <v>8.0</v>
      </c>
      <c r="C20" s="7">
        <v>87.0</v>
      </c>
      <c r="D20" s="7">
        <v>61.0</v>
      </c>
      <c r="E20" s="7">
        <v>63.0</v>
      </c>
      <c r="F20" s="7">
        <v>89.0</v>
      </c>
      <c r="G20" s="6">
        <f t="shared" si="1"/>
        <v>300</v>
      </c>
      <c r="H20" s="8">
        <f t="shared" si="2"/>
        <v>0.75</v>
      </c>
      <c r="I20" s="6" t="str">
        <f t="shared" si="3"/>
        <v>Represents at Event</v>
      </c>
      <c r="J20" s="6" t="str">
        <f t="shared" si="4"/>
        <v>All Attempted</v>
      </c>
      <c r="L20" s="6" t="s">
        <v>43</v>
      </c>
    </row>
    <row r="21">
      <c r="A21" s="5" t="s">
        <v>44</v>
      </c>
      <c r="B21" s="6">
        <v>6.0</v>
      </c>
      <c r="C21" s="7">
        <v>51.0</v>
      </c>
      <c r="D21" s="7"/>
      <c r="E21" s="7">
        <v>54.0</v>
      </c>
      <c r="F21" s="7">
        <v>89.0</v>
      </c>
      <c r="G21" s="6">
        <f t="shared" si="1"/>
        <v>194</v>
      </c>
      <c r="H21" s="8">
        <f t="shared" si="2"/>
        <v>0.485</v>
      </c>
      <c r="I21" s="6" t="str">
        <f t="shared" si="3"/>
        <v>Not Eligible</v>
      </c>
      <c r="J21" s="6">
        <f t="shared" si="4"/>
        <v>1</v>
      </c>
      <c r="L21" s="6" t="s">
        <v>45</v>
      </c>
    </row>
    <row r="22">
      <c r="A22" s="5" t="s">
        <v>46</v>
      </c>
      <c r="B22" s="6">
        <v>8.0</v>
      </c>
      <c r="C22" s="7">
        <v>89.0</v>
      </c>
      <c r="D22" s="7">
        <v>84.0</v>
      </c>
      <c r="E22" s="7">
        <v>73.0</v>
      </c>
      <c r="F22" s="7">
        <v>43.0</v>
      </c>
      <c r="G22" s="6">
        <f t="shared" si="1"/>
        <v>289</v>
      </c>
      <c r="H22" s="8">
        <f t="shared" si="2"/>
        <v>0.7225</v>
      </c>
      <c r="I22" s="6" t="str">
        <f t="shared" si="3"/>
        <v>Not Eligible</v>
      </c>
      <c r="J22" s="6" t="str">
        <f t="shared" si="4"/>
        <v>All Attempted</v>
      </c>
    </row>
    <row r="23">
      <c r="A23" s="5" t="s">
        <v>47</v>
      </c>
      <c r="B23" s="6">
        <v>6.0</v>
      </c>
      <c r="C23" s="7">
        <v>64.0</v>
      </c>
      <c r="D23" s="7"/>
      <c r="E23" s="7">
        <v>75.0</v>
      </c>
      <c r="F23" s="7">
        <v>67.0</v>
      </c>
      <c r="G23" s="6">
        <f t="shared" si="1"/>
        <v>206</v>
      </c>
      <c r="H23" s="8">
        <f t="shared" si="2"/>
        <v>0.515</v>
      </c>
      <c r="I23" s="6" t="str">
        <f t="shared" si="3"/>
        <v>Not Eligible</v>
      </c>
      <c r="J23" s="6">
        <f t="shared" si="4"/>
        <v>1</v>
      </c>
    </row>
    <row r="24">
      <c r="A24" s="5" t="s">
        <v>48</v>
      </c>
      <c r="B24" s="6">
        <v>10.0</v>
      </c>
      <c r="C24" s="7">
        <v>44.0</v>
      </c>
      <c r="D24" s="7">
        <v>52.0</v>
      </c>
      <c r="E24" s="7"/>
      <c r="F24" s="7">
        <v>70.0</v>
      </c>
      <c r="G24" s="6">
        <f t="shared" si="1"/>
        <v>166</v>
      </c>
      <c r="H24" s="8">
        <f t="shared" si="2"/>
        <v>0.415</v>
      </c>
      <c r="I24" s="6" t="str">
        <f t="shared" si="3"/>
        <v>Not Eligible</v>
      </c>
      <c r="J24" s="6">
        <f t="shared" si="4"/>
        <v>1</v>
      </c>
      <c r="L24" s="12" t="s">
        <v>49</v>
      </c>
      <c r="M24" s="12" t="s">
        <v>50</v>
      </c>
      <c r="N24" s="12" t="s">
        <v>51</v>
      </c>
      <c r="O24" s="12" t="s">
        <v>52</v>
      </c>
    </row>
    <row r="25">
      <c r="A25" s="5" t="s">
        <v>53</v>
      </c>
      <c r="B25" s="6">
        <v>8.0</v>
      </c>
      <c r="C25" s="7">
        <v>56.0</v>
      </c>
      <c r="D25" s="7">
        <v>85.0</v>
      </c>
      <c r="E25" s="7">
        <v>76.0</v>
      </c>
      <c r="F25" s="7">
        <v>68.0</v>
      </c>
      <c r="G25" s="6">
        <f t="shared" si="1"/>
        <v>285</v>
      </c>
      <c r="H25" s="8">
        <f t="shared" si="2"/>
        <v>0.7125</v>
      </c>
      <c r="I25" s="6" t="str">
        <f t="shared" si="3"/>
        <v>Not Eligible</v>
      </c>
      <c r="J25" s="6" t="str">
        <f t="shared" si="4"/>
        <v>All Attempted</v>
      </c>
      <c r="L25" s="13" t="s">
        <v>13</v>
      </c>
      <c r="M25" s="14" t="str">
        <f>IF(VLOOKUP(L25,$A$1:$B$125,2,FALSE)=10,"Yes","No")</f>
        <v>No</v>
      </c>
      <c r="N25" s="14" t="str">
        <f>IF(M25="YES",IF(AND(VLOOKUP(L25,A1:C125,3,FALSE)&gt;60,VLOOKUP(L25,A1:D125,3,FALSE)&gt;60),"Yes","No"),"No")</f>
        <v>No</v>
      </c>
      <c r="O25" s="14" t="str">
        <f>IF(M25="YES",IF(AND(VLOOKUP(L25,A1:H125,3,FALSE)&gt;70,VLOOKUP(L25,A1:H125,4,FALSE)&gt;70,VLOOKUP(L25,A1:H125,8,FALSE)&gt;70%),"Full Scholarship",IF(AND(VLOOKUP(L25,A1:H125,3,FALSE)&gt;60,VLOOKUP(L25,A1:H125,4,FALSE)&gt;60,VLOOKUP(L25,A1:H125,8,FALSE)&gt;60%),"Partial Scholarship","No Scholarship")),"Not Eligible")</f>
        <v>Not Eligible</v>
      </c>
    </row>
    <row r="26">
      <c r="A26" s="5" t="s">
        <v>54</v>
      </c>
      <c r="B26" s="6">
        <v>9.0</v>
      </c>
      <c r="C26" s="7">
        <v>55.0</v>
      </c>
      <c r="D26" s="7"/>
      <c r="E26" s="7">
        <v>82.0</v>
      </c>
      <c r="F26" s="7">
        <v>41.0</v>
      </c>
      <c r="G26" s="6">
        <f t="shared" si="1"/>
        <v>178</v>
      </c>
      <c r="H26" s="8">
        <f t="shared" si="2"/>
        <v>0.445</v>
      </c>
      <c r="I26" s="6" t="str">
        <f t="shared" si="3"/>
        <v>Not Eligible</v>
      </c>
      <c r="J26" s="6">
        <f t="shared" si="4"/>
        <v>1</v>
      </c>
      <c r="N26" s="9" t="s">
        <v>55</v>
      </c>
    </row>
    <row r="27">
      <c r="A27" s="5" t="s">
        <v>56</v>
      </c>
      <c r="B27" s="6">
        <v>8.0</v>
      </c>
      <c r="C27" s="7">
        <v>44.0</v>
      </c>
      <c r="D27" s="7">
        <v>60.0</v>
      </c>
      <c r="E27" s="7">
        <v>59.0</v>
      </c>
      <c r="F27" s="7">
        <v>64.0</v>
      </c>
      <c r="G27" s="6">
        <f t="shared" si="1"/>
        <v>227</v>
      </c>
      <c r="H27" s="8">
        <f t="shared" si="2"/>
        <v>0.5675</v>
      </c>
      <c r="I27" s="6" t="str">
        <f t="shared" si="3"/>
        <v>Not Eligible</v>
      </c>
      <c r="J27" s="6" t="str">
        <f t="shared" si="4"/>
        <v>All Attempted</v>
      </c>
    </row>
    <row r="28">
      <c r="A28" s="5" t="s">
        <v>57</v>
      </c>
      <c r="B28" s="6">
        <v>10.0</v>
      </c>
      <c r="C28" s="7">
        <v>88.0</v>
      </c>
      <c r="D28" s="7">
        <v>70.0</v>
      </c>
      <c r="E28" s="7">
        <v>85.0</v>
      </c>
      <c r="F28" s="7">
        <v>45.0</v>
      </c>
      <c r="G28" s="6">
        <f t="shared" si="1"/>
        <v>288</v>
      </c>
      <c r="H28" s="8">
        <f t="shared" si="2"/>
        <v>0.72</v>
      </c>
      <c r="I28" s="6" t="str">
        <f t="shared" si="3"/>
        <v>Not Eligible</v>
      </c>
      <c r="J28" s="6" t="str">
        <f t="shared" si="4"/>
        <v>All Attempted</v>
      </c>
      <c r="K28" s="6" t="s">
        <v>58</v>
      </c>
      <c r="L28" s="6" t="s">
        <v>59</v>
      </c>
    </row>
    <row r="29">
      <c r="A29" s="5" t="s">
        <v>60</v>
      </c>
      <c r="B29" s="6">
        <v>8.0</v>
      </c>
      <c r="C29" s="7">
        <v>81.0</v>
      </c>
      <c r="D29" s="7">
        <v>75.0</v>
      </c>
      <c r="E29" s="7">
        <v>58.0</v>
      </c>
      <c r="F29" s="7">
        <v>56.0</v>
      </c>
      <c r="G29" s="6">
        <f t="shared" si="1"/>
        <v>270</v>
      </c>
      <c r="H29" s="8">
        <f t="shared" si="2"/>
        <v>0.675</v>
      </c>
      <c r="I29" s="6" t="str">
        <f t="shared" si="3"/>
        <v>Not Eligible</v>
      </c>
      <c r="J29" s="6" t="str">
        <f t="shared" si="4"/>
        <v>All Attempted</v>
      </c>
      <c r="L29" s="6" t="s">
        <v>61</v>
      </c>
    </row>
    <row r="30">
      <c r="A30" s="5" t="s">
        <v>62</v>
      </c>
      <c r="B30" s="6">
        <v>9.0</v>
      </c>
      <c r="C30" s="7"/>
      <c r="D30" s="7"/>
      <c r="E30" s="7"/>
      <c r="F30" s="7"/>
      <c r="G30" s="6">
        <f t="shared" si="1"/>
        <v>0</v>
      </c>
      <c r="H30" s="8">
        <f t="shared" si="2"/>
        <v>0</v>
      </c>
      <c r="I30" s="6" t="str">
        <f t="shared" si="3"/>
        <v>Not Eligible</v>
      </c>
      <c r="J30" s="6">
        <f t="shared" si="4"/>
        <v>4</v>
      </c>
    </row>
    <row r="31">
      <c r="A31" s="5" t="s">
        <v>63</v>
      </c>
      <c r="B31" s="6">
        <v>8.0</v>
      </c>
      <c r="C31" s="7">
        <v>49.0</v>
      </c>
      <c r="D31" s="7">
        <v>79.0</v>
      </c>
      <c r="E31" s="7">
        <v>80.0</v>
      </c>
      <c r="F31" s="7">
        <v>51.0</v>
      </c>
      <c r="G31" s="6">
        <f t="shared" si="1"/>
        <v>259</v>
      </c>
      <c r="H31" s="8">
        <f t="shared" si="2"/>
        <v>0.6475</v>
      </c>
      <c r="I31" s="6" t="str">
        <f t="shared" si="3"/>
        <v>Not Eligible</v>
      </c>
      <c r="J31" s="6" t="str">
        <f t="shared" si="4"/>
        <v>All Attempted</v>
      </c>
      <c r="L31" s="6" t="s">
        <v>64</v>
      </c>
    </row>
    <row r="32">
      <c r="A32" s="5" t="s">
        <v>65</v>
      </c>
      <c r="B32" s="6">
        <v>7.0</v>
      </c>
      <c r="C32" s="7">
        <v>80.0</v>
      </c>
      <c r="D32" s="7">
        <v>61.0</v>
      </c>
      <c r="E32" s="7">
        <v>68.0</v>
      </c>
      <c r="F32" s="7">
        <v>48.0</v>
      </c>
      <c r="G32" s="6">
        <f t="shared" si="1"/>
        <v>257</v>
      </c>
      <c r="H32" s="8">
        <f t="shared" si="2"/>
        <v>0.6425</v>
      </c>
      <c r="I32" s="6" t="str">
        <f t="shared" si="3"/>
        <v>Not Eligible</v>
      </c>
      <c r="J32" s="6" t="str">
        <f t="shared" si="4"/>
        <v>All Attempted</v>
      </c>
      <c r="L32" s="1" t="s">
        <v>66</v>
      </c>
    </row>
    <row r="33">
      <c r="A33" s="5" t="s">
        <v>67</v>
      </c>
      <c r="B33" s="6">
        <v>8.0</v>
      </c>
      <c r="C33" s="7"/>
      <c r="D33" s="7"/>
      <c r="E33" s="7"/>
      <c r="F33" s="7"/>
      <c r="G33" s="6">
        <f t="shared" si="1"/>
        <v>0</v>
      </c>
      <c r="H33" s="8">
        <f t="shared" si="2"/>
        <v>0</v>
      </c>
      <c r="I33" s="6" t="str">
        <f t="shared" si="3"/>
        <v>Not Eligible</v>
      </c>
      <c r="J33" s="6">
        <f t="shared" si="4"/>
        <v>4</v>
      </c>
      <c r="K33" s="6" t="s">
        <v>68</v>
      </c>
      <c r="L33" s="6" t="s">
        <v>69</v>
      </c>
    </row>
    <row r="34">
      <c r="A34" s="5" t="s">
        <v>70</v>
      </c>
      <c r="B34" s="6">
        <v>8.0</v>
      </c>
      <c r="C34" s="7">
        <v>51.0</v>
      </c>
      <c r="D34" s="7">
        <v>77.0</v>
      </c>
      <c r="E34" s="7">
        <v>85.0</v>
      </c>
      <c r="F34" s="7">
        <v>74.0</v>
      </c>
      <c r="G34" s="6">
        <f t="shared" si="1"/>
        <v>287</v>
      </c>
      <c r="H34" s="8">
        <f t="shared" si="2"/>
        <v>0.7175</v>
      </c>
      <c r="I34" s="6" t="str">
        <f t="shared" si="3"/>
        <v>Not Eligible</v>
      </c>
      <c r="J34" s="6" t="str">
        <f t="shared" si="4"/>
        <v>All Attempted</v>
      </c>
    </row>
    <row r="35">
      <c r="A35" s="5" t="s">
        <v>71</v>
      </c>
      <c r="B35" s="6">
        <v>9.0</v>
      </c>
      <c r="C35" s="7">
        <v>90.0</v>
      </c>
      <c r="D35" s="7">
        <v>86.0</v>
      </c>
      <c r="E35" s="7">
        <v>79.0</v>
      </c>
      <c r="F35" s="7">
        <v>61.0</v>
      </c>
      <c r="G35" s="6">
        <f t="shared" si="1"/>
        <v>316</v>
      </c>
      <c r="H35" s="8">
        <f t="shared" si="2"/>
        <v>0.79</v>
      </c>
      <c r="I35" s="6" t="str">
        <f t="shared" si="3"/>
        <v>Not Eligible</v>
      </c>
      <c r="J35" s="6" t="str">
        <f t="shared" si="4"/>
        <v>All Attempted</v>
      </c>
    </row>
    <row r="36">
      <c r="A36" s="5" t="s">
        <v>72</v>
      </c>
      <c r="B36" s="6">
        <v>8.0</v>
      </c>
      <c r="C36" s="7">
        <v>56.0</v>
      </c>
      <c r="D36" s="7">
        <v>59.0</v>
      </c>
      <c r="E36" s="7">
        <v>51.0</v>
      </c>
      <c r="F36" s="7">
        <v>51.0</v>
      </c>
      <c r="G36" s="6">
        <f t="shared" si="1"/>
        <v>217</v>
      </c>
      <c r="H36" s="8">
        <f t="shared" si="2"/>
        <v>0.5425</v>
      </c>
      <c r="I36" s="6" t="str">
        <f t="shared" si="3"/>
        <v>Not Eligible</v>
      </c>
      <c r="J36" s="6" t="str">
        <f t="shared" si="4"/>
        <v>All Attempted</v>
      </c>
    </row>
    <row r="37">
      <c r="A37" s="5" t="s">
        <v>73</v>
      </c>
      <c r="B37" s="6">
        <v>6.0</v>
      </c>
      <c r="C37" s="7">
        <v>71.0</v>
      </c>
      <c r="D37" s="7">
        <v>76.0</v>
      </c>
      <c r="E37" s="7">
        <v>82.0</v>
      </c>
      <c r="F37" s="7">
        <v>80.0</v>
      </c>
      <c r="G37" s="6">
        <f t="shared" si="1"/>
        <v>309</v>
      </c>
      <c r="H37" s="8">
        <f t="shared" si="2"/>
        <v>0.7725</v>
      </c>
      <c r="I37" s="6" t="str">
        <f t="shared" si="3"/>
        <v>Represents at Event</v>
      </c>
      <c r="J37" s="6" t="str">
        <f t="shared" si="4"/>
        <v>All Attempted</v>
      </c>
    </row>
    <row r="38">
      <c r="A38" s="5" t="s">
        <v>74</v>
      </c>
      <c r="B38" s="6">
        <v>9.0</v>
      </c>
      <c r="C38" s="7"/>
      <c r="D38" s="7"/>
      <c r="E38" s="7"/>
      <c r="F38" s="7"/>
      <c r="G38" s="6">
        <f t="shared" si="1"/>
        <v>0</v>
      </c>
      <c r="H38" s="8">
        <f t="shared" si="2"/>
        <v>0</v>
      </c>
      <c r="I38" s="6" t="str">
        <f t="shared" si="3"/>
        <v>Not Eligible</v>
      </c>
      <c r="J38" s="6">
        <f t="shared" si="4"/>
        <v>4</v>
      </c>
    </row>
    <row r="39">
      <c r="A39" s="5" t="s">
        <v>75</v>
      </c>
      <c r="B39" s="6">
        <v>7.0</v>
      </c>
      <c r="C39" s="7"/>
      <c r="D39" s="7"/>
      <c r="E39" s="7"/>
      <c r="F39" s="7"/>
      <c r="G39" s="6">
        <f t="shared" si="1"/>
        <v>0</v>
      </c>
      <c r="H39" s="8">
        <f t="shared" si="2"/>
        <v>0</v>
      </c>
      <c r="I39" s="6" t="str">
        <f t="shared" si="3"/>
        <v>Not Eligible</v>
      </c>
      <c r="J39" s="6">
        <f t="shared" si="4"/>
        <v>4</v>
      </c>
    </row>
    <row r="40">
      <c r="A40" s="5" t="s">
        <v>76</v>
      </c>
      <c r="B40" s="6">
        <v>9.0</v>
      </c>
      <c r="C40" s="7"/>
      <c r="D40" s="7"/>
      <c r="E40" s="7"/>
      <c r="F40" s="7"/>
      <c r="G40" s="6">
        <f t="shared" si="1"/>
        <v>0</v>
      </c>
      <c r="H40" s="8">
        <f t="shared" si="2"/>
        <v>0</v>
      </c>
      <c r="I40" s="6" t="str">
        <f t="shared" si="3"/>
        <v>Not Eligible</v>
      </c>
      <c r="J40" s="6">
        <f t="shared" si="4"/>
        <v>4</v>
      </c>
    </row>
    <row r="41">
      <c r="A41" s="5" t="s">
        <v>77</v>
      </c>
      <c r="B41" s="6">
        <v>8.0</v>
      </c>
      <c r="C41" s="7"/>
      <c r="D41" s="7"/>
      <c r="E41" s="7"/>
      <c r="F41" s="7"/>
      <c r="G41" s="6">
        <f t="shared" si="1"/>
        <v>0</v>
      </c>
      <c r="H41" s="8">
        <f t="shared" si="2"/>
        <v>0</v>
      </c>
      <c r="I41" s="6" t="str">
        <f t="shared" si="3"/>
        <v>Not Eligible</v>
      </c>
      <c r="J41" s="6">
        <f t="shared" si="4"/>
        <v>4</v>
      </c>
    </row>
    <row r="42">
      <c r="A42" s="5" t="s">
        <v>78</v>
      </c>
      <c r="B42" s="6">
        <v>10.0</v>
      </c>
      <c r="C42" s="7"/>
      <c r="D42" s="7"/>
      <c r="E42" s="7"/>
      <c r="F42" s="7"/>
      <c r="G42" s="6">
        <f t="shared" si="1"/>
        <v>0</v>
      </c>
      <c r="H42" s="8">
        <f t="shared" si="2"/>
        <v>0</v>
      </c>
      <c r="I42" s="6" t="str">
        <f t="shared" si="3"/>
        <v>Not Eligible</v>
      </c>
      <c r="J42" s="6">
        <f t="shared" si="4"/>
        <v>4</v>
      </c>
    </row>
    <row r="43">
      <c r="A43" s="5" t="s">
        <v>79</v>
      </c>
      <c r="B43" s="6">
        <v>9.0</v>
      </c>
      <c r="C43" s="7"/>
      <c r="D43" s="7"/>
      <c r="E43" s="7"/>
      <c r="F43" s="7"/>
      <c r="G43" s="6">
        <f t="shared" si="1"/>
        <v>0</v>
      </c>
      <c r="H43" s="8">
        <f t="shared" si="2"/>
        <v>0</v>
      </c>
      <c r="I43" s="6" t="str">
        <f t="shared" si="3"/>
        <v>Not Eligible</v>
      </c>
      <c r="J43" s="6">
        <f t="shared" si="4"/>
        <v>4</v>
      </c>
    </row>
    <row r="44">
      <c r="A44" s="5" t="s">
        <v>80</v>
      </c>
      <c r="B44" s="6">
        <v>7.0</v>
      </c>
      <c r="C44" s="7">
        <v>71.0</v>
      </c>
      <c r="D44" s="7">
        <v>89.0</v>
      </c>
      <c r="E44" s="7">
        <v>55.0</v>
      </c>
      <c r="F44" s="7">
        <v>49.0</v>
      </c>
      <c r="G44" s="6">
        <f t="shared" si="1"/>
        <v>264</v>
      </c>
      <c r="H44" s="8">
        <f t="shared" si="2"/>
        <v>0.66</v>
      </c>
      <c r="I44" s="6" t="str">
        <f t="shared" si="3"/>
        <v>Not Eligible</v>
      </c>
      <c r="J44" s="6" t="str">
        <f t="shared" si="4"/>
        <v>All Attempted</v>
      </c>
    </row>
    <row r="45">
      <c r="A45" s="5" t="s">
        <v>81</v>
      </c>
      <c r="B45" s="6">
        <v>8.0</v>
      </c>
      <c r="C45" s="7">
        <v>89.0</v>
      </c>
      <c r="D45" s="7">
        <v>53.0</v>
      </c>
      <c r="E45" s="7">
        <v>47.0</v>
      </c>
      <c r="F45" s="7">
        <v>40.0</v>
      </c>
      <c r="G45" s="6">
        <f t="shared" si="1"/>
        <v>229</v>
      </c>
      <c r="H45" s="8">
        <f t="shared" si="2"/>
        <v>0.5725</v>
      </c>
      <c r="I45" s="6" t="str">
        <f t="shared" si="3"/>
        <v>Not Eligible</v>
      </c>
      <c r="J45" s="6" t="str">
        <f t="shared" si="4"/>
        <v>All Attempted</v>
      </c>
    </row>
    <row r="46">
      <c r="A46" s="5" t="s">
        <v>82</v>
      </c>
      <c r="B46" s="6">
        <v>10.0</v>
      </c>
      <c r="C46" s="7">
        <v>56.0</v>
      </c>
      <c r="D46" s="7">
        <v>75.0</v>
      </c>
      <c r="E46" s="7">
        <v>73.0</v>
      </c>
      <c r="F46" s="7">
        <v>80.0</v>
      </c>
      <c r="G46" s="6">
        <f t="shared" si="1"/>
        <v>284</v>
      </c>
      <c r="H46" s="8">
        <f t="shared" si="2"/>
        <v>0.71</v>
      </c>
      <c r="I46" s="6" t="str">
        <f t="shared" si="3"/>
        <v>Not Eligible</v>
      </c>
      <c r="J46" s="6" t="str">
        <f t="shared" si="4"/>
        <v>All Attempted</v>
      </c>
    </row>
    <row r="47">
      <c r="A47" s="5" t="s">
        <v>83</v>
      </c>
      <c r="B47" s="6">
        <v>8.0</v>
      </c>
      <c r="C47" s="7">
        <v>48.0</v>
      </c>
      <c r="D47" s="7">
        <v>81.0</v>
      </c>
      <c r="E47" s="7">
        <v>69.0</v>
      </c>
      <c r="F47" s="7">
        <v>69.0</v>
      </c>
      <c r="G47" s="6">
        <f t="shared" si="1"/>
        <v>267</v>
      </c>
      <c r="H47" s="8">
        <f t="shared" si="2"/>
        <v>0.6675</v>
      </c>
      <c r="I47" s="6" t="str">
        <f t="shared" si="3"/>
        <v>Not Eligible</v>
      </c>
      <c r="J47" s="6" t="str">
        <f t="shared" si="4"/>
        <v>All Attempted</v>
      </c>
    </row>
    <row r="48">
      <c r="A48" s="5" t="s">
        <v>84</v>
      </c>
      <c r="B48" s="6">
        <v>8.0</v>
      </c>
      <c r="C48" s="7">
        <v>90.0</v>
      </c>
      <c r="D48" s="7">
        <v>64.0</v>
      </c>
      <c r="E48" s="7">
        <v>79.0</v>
      </c>
      <c r="F48" s="7">
        <v>76.0</v>
      </c>
      <c r="G48" s="6">
        <f t="shared" si="1"/>
        <v>309</v>
      </c>
      <c r="H48" s="8">
        <f t="shared" si="2"/>
        <v>0.7725</v>
      </c>
      <c r="I48" s="6" t="str">
        <f t="shared" si="3"/>
        <v>Represents at Event</v>
      </c>
      <c r="J48" s="6" t="str">
        <f t="shared" si="4"/>
        <v>All Attempted</v>
      </c>
    </row>
    <row r="49">
      <c r="A49" s="5" t="s">
        <v>85</v>
      </c>
      <c r="B49" s="6">
        <v>8.0</v>
      </c>
      <c r="C49" s="7">
        <v>83.0</v>
      </c>
      <c r="D49" s="7">
        <v>44.0</v>
      </c>
      <c r="E49" s="7">
        <v>45.0</v>
      </c>
      <c r="F49" s="7">
        <v>74.0</v>
      </c>
      <c r="G49" s="6">
        <f t="shared" si="1"/>
        <v>246</v>
      </c>
      <c r="H49" s="8">
        <f t="shared" si="2"/>
        <v>0.615</v>
      </c>
      <c r="I49" s="6" t="str">
        <f t="shared" si="3"/>
        <v>Represents at Event</v>
      </c>
      <c r="J49" s="6" t="str">
        <f t="shared" si="4"/>
        <v>All Attempted</v>
      </c>
    </row>
    <row r="50">
      <c r="A50" s="5" t="s">
        <v>86</v>
      </c>
      <c r="B50" s="6">
        <v>7.0</v>
      </c>
      <c r="C50" s="7">
        <v>54.0</v>
      </c>
      <c r="D50" s="7">
        <v>68.0</v>
      </c>
      <c r="E50" s="7"/>
      <c r="F50" s="7">
        <v>42.0</v>
      </c>
      <c r="G50" s="6">
        <f t="shared" si="1"/>
        <v>164</v>
      </c>
      <c r="H50" s="8">
        <f t="shared" si="2"/>
        <v>0.41</v>
      </c>
      <c r="I50" s="6" t="str">
        <f t="shared" si="3"/>
        <v>Not Eligible</v>
      </c>
      <c r="J50" s="6">
        <f t="shared" si="4"/>
        <v>1</v>
      </c>
    </row>
    <row r="51">
      <c r="A51" s="5" t="s">
        <v>87</v>
      </c>
      <c r="B51" s="6">
        <v>9.0</v>
      </c>
      <c r="C51" s="7">
        <v>82.0</v>
      </c>
      <c r="D51" s="7">
        <v>40.0</v>
      </c>
      <c r="E51" s="7">
        <v>84.0</v>
      </c>
      <c r="F51" s="7">
        <v>83.0</v>
      </c>
      <c r="G51" s="6">
        <f t="shared" si="1"/>
        <v>289</v>
      </c>
      <c r="H51" s="8">
        <f t="shared" si="2"/>
        <v>0.7225</v>
      </c>
      <c r="I51" s="6" t="str">
        <f t="shared" si="3"/>
        <v>Represents at Event</v>
      </c>
      <c r="J51" s="6" t="str">
        <f t="shared" si="4"/>
        <v>All Attempted</v>
      </c>
    </row>
    <row r="52">
      <c r="A52" s="5" t="s">
        <v>88</v>
      </c>
      <c r="B52" s="6">
        <v>6.0</v>
      </c>
      <c r="C52" s="7">
        <v>90.0</v>
      </c>
      <c r="D52" s="7">
        <v>60.0</v>
      </c>
      <c r="E52" s="7">
        <v>79.0</v>
      </c>
      <c r="F52" s="7">
        <v>50.0</v>
      </c>
      <c r="G52" s="6">
        <f t="shared" si="1"/>
        <v>279</v>
      </c>
      <c r="H52" s="8">
        <f t="shared" si="2"/>
        <v>0.6975</v>
      </c>
      <c r="I52" s="6" t="str">
        <f t="shared" si="3"/>
        <v>Not Eligible</v>
      </c>
      <c r="J52" s="6" t="str">
        <f t="shared" si="4"/>
        <v>All Attempted</v>
      </c>
    </row>
    <row r="53">
      <c r="A53" s="5" t="s">
        <v>89</v>
      </c>
      <c r="B53" s="6">
        <v>7.0</v>
      </c>
      <c r="C53" s="7">
        <v>81.0</v>
      </c>
      <c r="D53" s="7">
        <v>85.0</v>
      </c>
      <c r="E53" s="7">
        <v>83.0</v>
      </c>
      <c r="F53" s="7">
        <v>43.0</v>
      </c>
      <c r="G53" s="6">
        <f t="shared" si="1"/>
        <v>292</v>
      </c>
      <c r="H53" s="8">
        <f t="shared" si="2"/>
        <v>0.73</v>
      </c>
      <c r="I53" s="6" t="str">
        <f t="shared" si="3"/>
        <v>Not Eligible</v>
      </c>
      <c r="J53" s="6" t="str">
        <f t="shared" si="4"/>
        <v>All Attempted</v>
      </c>
    </row>
    <row r="54">
      <c r="A54" s="5" t="s">
        <v>90</v>
      </c>
      <c r="B54" s="6">
        <v>6.0</v>
      </c>
      <c r="C54" s="7">
        <v>45.0</v>
      </c>
      <c r="D54" s="7">
        <v>72.0</v>
      </c>
      <c r="E54" s="7">
        <v>51.0</v>
      </c>
      <c r="F54" s="7">
        <v>59.0</v>
      </c>
      <c r="G54" s="6">
        <f t="shared" si="1"/>
        <v>227</v>
      </c>
      <c r="H54" s="8">
        <f t="shared" si="2"/>
        <v>0.5675</v>
      </c>
      <c r="I54" s="6" t="str">
        <f t="shared" si="3"/>
        <v>Not Eligible</v>
      </c>
      <c r="J54" s="6" t="str">
        <f t="shared" si="4"/>
        <v>All Attempted</v>
      </c>
    </row>
    <row r="55">
      <c r="A55" s="5" t="s">
        <v>91</v>
      </c>
      <c r="B55" s="6">
        <v>9.0</v>
      </c>
      <c r="C55" s="7">
        <v>77.0</v>
      </c>
      <c r="D55" s="7">
        <v>84.0</v>
      </c>
      <c r="E55" s="7"/>
      <c r="F55" s="7">
        <v>84.0</v>
      </c>
      <c r="G55" s="6">
        <f t="shared" si="1"/>
        <v>245</v>
      </c>
      <c r="H55" s="8">
        <f t="shared" si="2"/>
        <v>0.6125</v>
      </c>
      <c r="I55" s="6" t="str">
        <f t="shared" si="3"/>
        <v>Represents at Event</v>
      </c>
      <c r="J55" s="6">
        <f t="shared" si="4"/>
        <v>1</v>
      </c>
    </row>
    <row r="56">
      <c r="A56" s="5" t="s">
        <v>92</v>
      </c>
      <c r="B56" s="6">
        <v>9.0</v>
      </c>
      <c r="C56" s="7">
        <v>67.0</v>
      </c>
      <c r="D56" s="7">
        <v>85.0</v>
      </c>
      <c r="E56" s="7">
        <v>69.0</v>
      </c>
      <c r="F56" s="7">
        <v>72.0</v>
      </c>
      <c r="G56" s="6">
        <f t="shared" si="1"/>
        <v>293</v>
      </c>
      <c r="H56" s="8">
        <f t="shared" si="2"/>
        <v>0.7325</v>
      </c>
      <c r="I56" s="6" t="str">
        <f t="shared" si="3"/>
        <v>Represents at Event</v>
      </c>
      <c r="J56" s="6" t="str">
        <f t="shared" si="4"/>
        <v>All Attempted</v>
      </c>
    </row>
    <row r="57">
      <c r="A57" s="5" t="s">
        <v>93</v>
      </c>
      <c r="B57" s="6">
        <v>6.0</v>
      </c>
      <c r="C57" s="7">
        <v>79.0</v>
      </c>
      <c r="D57" s="7"/>
      <c r="E57" s="7">
        <v>52.0</v>
      </c>
      <c r="F57" s="7">
        <v>73.0</v>
      </c>
      <c r="G57" s="6">
        <f t="shared" si="1"/>
        <v>204</v>
      </c>
      <c r="H57" s="8">
        <f t="shared" si="2"/>
        <v>0.51</v>
      </c>
      <c r="I57" s="6" t="str">
        <f t="shared" si="3"/>
        <v>Represents at Event</v>
      </c>
      <c r="J57" s="6">
        <f t="shared" si="4"/>
        <v>1</v>
      </c>
    </row>
    <row r="58">
      <c r="A58" s="5" t="s">
        <v>94</v>
      </c>
      <c r="B58" s="6">
        <v>9.0</v>
      </c>
      <c r="C58" s="7">
        <v>74.0</v>
      </c>
      <c r="D58" s="7">
        <v>59.0</v>
      </c>
      <c r="E58" s="7">
        <v>43.0</v>
      </c>
      <c r="F58" s="7">
        <v>89.0</v>
      </c>
      <c r="G58" s="6">
        <f t="shared" si="1"/>
        <v>265</v>
      </c>
      <c r="H58" s="8">
        <f t="shared" si="2"/>
        <v>0.6625</v>
      </c>
      <c r="I58" s="6" t="str">
        <f t="shared" si="3"/>
        <v>Represents at Event</v>
      </c>
      <c r="J58" s="6" t="str">
        <f t="shared" si="4"/>
        <v>All Attempted</v>
      </c>
    </row>
    <row r="59">
      <c r="A59" s="5" t="s">
        <v>95</v>
      </c>
      <c r="B59" s="6">
        <v>7.0</v>
      </c>
      <c r="C59" s="7">
        <v>84.0</v>
      </c>
      <c r="D59" s="7">
        <v>60.0</v>
      </c>
      <c r="E59" s="7"/>
      <c r="F59" s="7">
        <v>60.0</v>
      </c>
      <c r="G59" s="6">
        <f t="shared" si="1"/>
        <v>204</v>
      </c>
      <c r="H59" s="8">
        <f t="shared" si="2"/>
        <v>0.51</v>
      </c>
      <c r="I59" s="6" t="str">
        <f t="shared" si="3"/>
        <v>Not Eligible</v>
      </c>
      <c r="J59" s="6">
        <f t="shared" si="4"/>
        <v>1</v>
      </c>
    </row>
    <row r="60">
      <c r="A60" s="5" t="s">
        <v>96</v>
      </c>
      <c r="B60" s="6">
        <v>7.0</v>
      </c>
      <c r="C60" s="7">
        <v>86.0</v>
      </c>
      <c r="D60" s="7">
        <v>49.0</v>
      </c>
      <c r="E60" s="7">
        <v>59.0</v>
      </c>
      <c r="F60" s="7">
        <v>86.0</v>
      </c>
      <c r="G60" s="6">
        <f t="shared" si="1"/>
        <v>280</v>
      </c>
      <c r="H60" s="8">
        <f t="shared" si="2"/>
        <v>0.7</v>
      </c>
      <c r="I60" s="6" t="str">
        <f t="shared" si="3"/>
        <v>Represents at Event</v>
      </c>
      <c r="J60" s="6" t="str">
        <f t="shared" si="4"/>
        <v>All Attempted</v>
      </c>
    </row>
    <row r="61">
      <c r="A61" s="5" t="s">
        <v>97</v>
      </c>
      <c r="B61" s="6">
        <v>7.0</v>
      </c>
      <c r="C61" s="7"/>
      <c r="D61" s="7">
        <v>78.0</v>
      </c>
      <c r="E61" s="7">
        <v>49.0</v>
      </c>
      <c r="F61" s="7">
        <v>69.0</v>
      </c>
      <c r="G61" s="6">
        <f t="shared" si="1"/>
        <v>196</v>
      </c>
      <c r="H61" s="8">
        <f t="shared" si="2"/>
        <v>0.49</v>
      </c>
      <c r="I61" s="6" t="str">
        <f t="shared" si="3"/>
        <v>Not Eligible</v>
      </c>
      <c r="J61" s="6">
        <f t="shared" si="4"/>
        <v>1</v>
      </c>
    </row>
    <row r="62">
      <c r="A62" s="5" t="s">
        <v>98</v>
      </c>
      <c r="B62" s="6">
        <v>8.0</v>
      </c>
      <c r="C62" s="7">
        <v>53.0</v>
      </c>
      <c r="D62" s="7">
        <v>86.0</v>
      </c>
      <c r="E62" s="7">
        <v>86.0</v>
      </c>
      <c r="F62" s="7">
        <v>50.0</v>
      </c>
      <c r="G62" s="6">
        <f t="shared" si="1"/>
        <v>275</v>
      </c>
      <c r="H62" s="8">
        <f t="shared" si="2"/>
        <v>0.6875</v>
      </c>
      <c r="I62" s="6" t="str">
        <f t="shared" si="3"/>
        <v>Not Eligible</v>
      </c>
      <c r="J62" s="6" t="str">
        <f t="shared" si="4"/>
        <v>All Attempted</v>
      </c>
    </row>
    <row r="63">
      <c r="A63" s="5" t="s">
        <v>99</v>
      </c>
      <c r="B63" s="6">
        <v>10.0</v>
      </c>
      <c r="C63" s="7">
        <v>65.0</v>
      </c>
      <c r="D63" s="7">
        <v>73.0</v>
      </c>
      <c r="E63" s="7">
        <v>81.0</v>
      </c>
      <c r="F63" s="7">
        <v>53.0</v>
      </c>
      <c r="G63" s="6">
        <f t="shared" si="1"/>
        <v>272</v>
      </c>
      <c r="H63" s="8">
        <f t="shared" si="2"/>
        <v>0.68</v>
      </c>
      <c r="I63" s="6" t="str">
        <f t="shared" si="3"/>
        <v>Not Eligible</v>
      </c>
      <c r="J63" s="6" t="str">
        <f t="shared" si="4"/>
        <v>All Attempted</v>
      </c>
    </row>
    <row r="64">
      <c r="A64" s="5" t="s">
        <v>100</v>
      </c>
      <c r="B64" s="6">
        <v>8.0</v>
      </c>
      <c r="C64" s="7">
        <v>85.0</v>
      </c>
      <c r="D64" s="7">
        <v>53.0</v>
      </c>
      <c r="E64" s="7">
        <v>68.0</v>
      </c>
      <c r="F64" s="7">
        <v>48.0</v>
      </c>
      <c r="G64" s="6">
        <f t="shared" si="1"/>
        <v>254</v>
      </c>
      <c r="H64" s="8">
        <f t="shared" si="2"/>
        <v>0.635</v>
      </c>
      <c r="I64" s="6" t="str">
        <f t="shared" si="3"/>
        <v>Not Eligible</v>
      </c>
      <c r="J64" s="6" t="str">
        <f t="shared" si="4"/>
        <v>All Attempted</v>
      </c>
    </row>
    <row r="65">
      <c r="A65" s="5" t="s">
        <v>101</v>
      </c>
      <c r="B65" s="6">
        <v>6.0</v>
      </c>
      <c r="C65" s="7">
        <v>78.0</v>
      </c>
      <c r="D65" s="7">
        <v>47.0</v>
      </c>
      <c r="E65" s="7">
        <v>62.0</v>
      </c>
      <c r="F65" s="7">
        <v>59.0</v>
      </c>
      <c r="G65" s="6">
        <f t="shared" si="1"/>
        <v>246</v>
      </c>
      <c r="H65" s="8">
        <f t="shared" si="2"/>
        <v>0.615</v>
      </c>
      <c r="I65" s="6" t="str">
        <f t="shared" si="3"/>
        <v>Not Eligible</v>
      </c>
      <c r="J65" s="6" t="str">
        <f t="shared" si="4"/>
        <v>All Attempted</v>
      </c>
    </row>
    <row r="66">
      <c r="A66" s="5" t="s">
        <v>102</v>
      </c>
      <c r="B66" s="6">
        <v>8.0</v>
      </c>
      <c r="C66" s="7">
        <v>68.0</v>
      </c>
      <c r="D66" s="7">
        <v>87.0</v>
      </c>
      <c r="E66" s="7">
        <v>47.0</v>
      </c>
      <c r="F66" s="7">
        <v>58.0</v>
      </c>
      <c r="G66" s="6">
        <f t="shared" si="1"/>
        <v>260</v>
      </c>
      <c r="H66" s="8">
        <f t="shared" si="2"/>
        <v>0.65</v>
      </c>
      <c r="I66" s="6" t="str">
        <f t="shared" si="3"/>
        <v>Not Eligible</v>
      </c>
      <c r="J66" s="6" t="str">
        <f t="shared" si="4"/>
        <v>All Attempted</v>
      </c>
    </row>
    <row r="67">
      <c r="A67" s="5" t="s">
        <v>103</v>
      </c>
      <c r="B67" s="6">
        <v>9.0</v>
      </c>
      <c r="C67" s="7">
        <v>61.0</v>
      </c>
      <c r="D67" s="7">
        <v>89.0</v>
      </c>
      <c r="E67" s="7">
        <v>65.0</v>
      </c>
      <c r="F67" s="7">
        <v>90.0</v>
      </c>
      <c r="G67" s="6">
        <f t="shared" si="1"/>
        <v>305</v>
      </c>
      <c r="H67" s="8">
        <f t="shared" si="2"/>
        <v>0.7625</v>
      </c>
      <c r="I67" s="6" t="str">
        <f t="shared" si="3"/>
        <v>Represents at Event</v>
      </c>
      <c r="J67" s="6" t="str">
        <f t="shared" si="4"/>
        <v>All Attempted</v>
      </c>
    </row>
    <row r="68">
      <c r="A68" s="5" t="s">
        <v>104</v>
      </c>
      <c r="B68" s="6">
        <v>8.0</v>
      </c>
      <c r="C68" s="7">
        <v>86.0</v>
      </c>
      <c r="D68" s="7">
        <v>79.0</v>
      </c>
      <c r="E68" s="7">
        <v>44.0</v>
      </c>
      <c r="F68" s="7">
        <v>57.0</v>
      </c>
      <c r="G68" s="6">
        <f t="shared" si="1"/>
        <v>266</v>
      </c>
      <c r="H68" s="8">
        <f t="shared" si="2"/>
        <v>0.665</v>
      </c>
      <c r="I68" s="6" t="str">
        <f t="shared" si="3"/>
        <v>Not Eligible</v>
      </c>
      <c r="J68" s="6" t="str">
        <f t="shared" si="4"/>
        <v>All Attempted</v>
      </c>
    </row>
    <row r="69">
      <c r="A69" s="5" t="s">
        <v>105</v>
      </c>
      <c r="B69" s="6">
        <v>8.0</v>
      </c>
      <c r="C69" s="7">
        <v>66.0</v>
      </c>
      <c r="D69" s="7">
        <v>89.0</v>
      </c>
      <c r="E69" s="7">
        <v>68.0</v>
      </c>
      <c r="F69" s="7">
        <v>83.0</v>
      </c>
      <c r="G69" s="6">
        <f t="shared" si="1"/>
        <v>306</v>
      </c>
      <c r="H69" s="8">
        <f t="shared" si="2"/>
        <v>0.765</v>
      </c>
      <c r="I69" s="6" t="str">
        <f t="shared" si="3"/>
        <v>Represents at Event</v>
      </c>
      <c r="J69" s="6" t="str">
        <f t="shared" si="4"/>
        <v>All Attempted</v>
      </c>
    </row>
    <row r="70">
      <c r="A70" s="5" t="s">
        <v>106</v>
      </c>
      <c r="B70" s="6">
        <v>8.0</v>
      </c>
      <c r="C70" s="7">
        <v>59.0</v>
      </c>
      <c r="D70" s="7">
        <v>85.0</v>
      </c>
      <c r="E70" s="7">
        <v>41.0</v>
      </c>
      <c r="F70" s="7">
        <v>85.0</v>
      </c>
      <c r="G70" s="6">
        <f t="shared" si="1"/>
        <v>270</v>
      </c>
      <c r="H70" s="8">
        <f t="shared" si="2"/>
        <v>0.675</v>
      </c>
      <c r="I70" s="6" t="str">
        <f t="shared" si="3"/>
        <v>Not Eligible</v>
      </c>
      <c r="J70" s="6" t="str">
        <f t="shared" si="4"/>
        <v>All Attempted</v>
      </c>
    </row>
    <row r="71">
      <c r="A71" s="5" t="s">
        <v>107</v>
      </c>
      <c r="B71" s="6">
        <v>8.0</v>
      </c>
      <c r="C71" s="7">
        <v>43.0</v>
      </c>
      <c r="D71" s="7">
        <v>64.0</v>
      </c>
      <c r="E71" s="7">
        <v>62.0</v>
      </c>
      <c r="F71" s="7">
        <v>66.0</v>
      </c>
      <c r="G71" s="6">
        <f t="shared" si="1"/>
        <v>235</v>
      </c>
      <c r="H71" s="8">
        <f t="shared" si="2"/>
        <v>0.5875</v>
      </c>
      <c r="I71" s="6" t="str">
        <f t="shared" si="3"/>
        <v>Not Eligible</v>
      </c>
      <c r="J71" s="6" t="str">
        <f t="shared" si="4"/>
        <v>All Attempted</v>
      </c>
    </row>
    <row r="72">
      <c r="A72" s="5" t="s">
        <v>108</v>
      </c>
      <c r="B72" s="6">
        <v>8.0</v>
      </c>
      <c r="C72" s="7"/>
      <c r="D72" s="7">
        <v>42.0</v>
      </c>
      <c r="E72" s="7">
        <v>79.0</v>
      </c>
      <c r="F72" s="7">
        <v>56.0</v>
      </c>
      <c r="G72" s="6">
        <f t="shared" si="1"/>
        <v>177</v>
      </c>
      <c r="H72" s="8">
        <f t="shared" si="2"/>
        <v>0.4425</v>
      </c>
      <c r="I72" s="6" t="str">
        <f t="shared" si="3"/>
        <v>Not Eligible</v>
      </c>
      <c r="J72" s="6">
        <f t="shared" si="4"/>
        <v>1</v>
      </c>
    </row>
    <row r="73">
      <c r="A73" s="5" t="s">
        <v>109</v>
      </c>
      <c r="B73" s="6">
        <v>6.0</v>
      </c>
      <c r="C73" s="7">
        <v>67.0</v>
      </c>
      <c r="D73" s="7">
        <v>59.0</v>
      </c>
      <c r="E73" s="7">
        <v>81.0</v>
      </c>
      <c r="F73" s="7">
        <v>74.0</v>
      </c>
      <c r="G73" s="6">
        <f t="shared" si="1"/>
        <v>281</v>
      </c>
      <c r="H73" s="8">
        <f t="shared" si="2"/>
        <v>0.7025</v>
      </c>
      <c r="I73" s="6" t="str">
        <f t="shared" si="3"/>
        <v>Represents at Event</v>
      </c>
      <c r="J73" s="6" t="str">
        <f t="shared" si="4"/>
        <v>All Attempted</v>
      </c>
    </row>
    <row r="74">
      <c r="A74" s="5" t="s">
        <v>110</v>
      </c>
      <c r="B74" s="6">
        <v>10.0</v>
      </c>
      <c r="C74" s="7">
        <v>42.0</v>
      </c>
      <c r="D74" s="7">
        <v>79.0</v>
      </c>
      <c r="E74" s="7">
        <v>41.0</v>
      </c>
      <c r="F74" s="7">
        <v>48.0</v>
      </c>
      <c r="G74" s="6">
        <f t="shared" si="1"/>
        <v>210</v>
      </c>
      <c r="H74" s="8">
        <f t="shared" si="2"/>
        <v>0.525</v>
      </c>
      <c r="I74" s="6" t="str">
        <f t="shared" si="3"/>
        <v>Not Eligible</v>
      </c>
      <c r="J74" s="6" t="str">
        <f t="shared" si="4"/>
        <v>All Attempted</v>
      </c>
    </row>
    <row r="75">
      <c r="A75" s="5" t="s">
        <v>111</v>
      </c>
      <c r="B75" s="6">
        <v>9.0</v>
      </c>
      <c r="C75" s="7">
        <v>88.0</v>
      </c>
      <c r="D75" s="7">
        <v>42.0</v>
      </c>
      <c r="E75" s="7">
        <v>53.0</v>
      </c>
      <c r="F75" s="7">
        <v>85.0</v>
      </c>
      <c r="G75" s="6">
        <f t="shared" si="1"/>
        <v>268</v>
      </c>
      <c r="H75" s="8">
        <f t="shared" si="2"/>
        <v>0.67</v>
      </c>
      <c r="I75" s="6" t="str">
        <f t="shared" si="3"/>
        <v>Represents at Event</v>
      </c>
      <c r="J75" s="6" t="str">
        <f t="shared" si="4"/>
        <v>All Attempted</v>
      </c>
    </row>
    <row r="76">
      <c r="A76" s="5" t="s">
        <v>112</v>
      </c>
      <c r="B76" s="6">
        <v>6.0</v>
      </c>
      <c r="C76" s="7">
        <v>88.0</v>
      </c>
      <c r="D76" s="7">
        <v>57.0</v>
      </c>
      <c r="E76" s="7">
        <v>53.0</v>
      </c>
      <c r="F76" s="7">
        <v>84.0</v>
      </c>
      <c r="G76" s="6">
        <f t="shared" si="1"/>
        <v>282</v>
      </c>
      <c r="H76" s="8">
        <f t="shared" si="2"/>
        <v>0.705</v>
      </c>
      <c r="I76" s="6" t="str">
        <f t="shared" si="3"/>
        <v>Represents at Event</v>
      </c>
      <c r="J76" s="6" t="str">
        <f t="shared" si="4"/>
        <v>All Attempted</v>
      </c>
    </row>
    <row r="77">
      <c r="A77" s="5" t="s">
        <v>113</v>
      </c>
      <c r="B77" s="6">
        <v>6.0</v>
      </c>
      <c r="C77" s="7">
        <v>82.0</v>
      </c>
      <c r="D77" s="7">
        <v>84.0</v>
      </c>
      <c r="E77" s="7">
        <v>57.0</v>
      </c>
      <c r="F77" s="7">
        <v>90.0</v>
      </c>
      <c r="G77" s="6">
        <f t="shared" si="1"/>
        <v>313</v>
      </c>
      <c r="H77" s="8">
        <f t="shared" si="2"/>
        <v>0.7825</v>
      </c>
      <c r="I77" s="6" t="str">
        <f t="shared" si="3"/>
        <v>Represents at Event</v>
      </c>
      <c r="J77" s="6" t="str">
        <f t="shared" si="4"/>
        <v>All Attempted</v>
      </c>
    </row>
    <row r="78">
      <c r="A78" s="5" t="s">
        <v>114</v>
      </c>
      <c r="B78" s="6">
        <v>6.0</v>
      </c>
      <c r="C78" s="7"/>
      <c r="D78" s="7"/>
      <c r="E78" s="7"/>
      <c r="F78" s="7"/>
      <c r="G78" s="6">
        <f t="shared" si="1"/>
        <v>0</v>
      </c>
      <c r="H78" s="8">
        <f t="shared" si="2"/>
        <v>0</v>
      </c>
      <c r="I78" s="6" t="str">
        <f t="shared" si="3"/>
        <v>Not Eligible</v>
      </c>
      <c r="J78" s="6">
        <f t="shared" si="4"/>
        <v>4</v>
      </c>
    </row>
    <row r="79">
      <c r="A79" s="5" t="s">
        <v>115</v>
      </c>
      <c r="B79" s="6">
        <v>10.0</v>
      </c>
      <c r="C79" s="7"/>
      <c r="D79" s="7"/>
      <c r="E79" s="7"/>
      <c r="F79" s="7"/>
      <c r="G79" s="6">
        <f t="shared" si="1"/>
        <v>0</v>
      </c>
      <c r="H79" s="8">
        <f t="shared" si="2"/>
        <v>0</v>
      </c>
      <c r="I79" s="6" t="str">
        <f t="shared" si="3"/>
        <v>Not Eligible</v>
      </c>
      <c r="J79" s="6">
        <f t="shared" si="4"/>
        <v>4</v>
      </c>
    </row>
    <row r="80">
      <c r="A80" s="5" t="s">
        <v>116</v>
      </c>
      <c r="B80" s="6">
        <v>7.0</v>
      </c>
      <c r="C80" s="7"/>
      <c r="D80" s="7"/>
      <c r="E80" s="7"/>
      <c r="F80" s="7"/>
      <c r="G80" s="6">
        <f t="shared" si="1"/>
        <v>0</v>
      </c>
      <c r="H80" s="8">
        <f t="shared" si="2"/>
        <v>0</v>
      </c>
      <c r="I80" s="6" t="str">
        <f t="shared" si="3"/>
        <v>Not Eligible</v>
      </c>
      <c r="J80" s="6">
        <f t="shared" si="4"/>
        <v>4</v>
      </c>
    </row>
    <row r="81">
      <c r="A81" s="5" t="s">
        <v>117</v>
      </c>
      <c r="B81" s="6">
        <v>9.0</v>
      </c>
      <c r="C81" s="7"/>
      <c r="D81" s="7"/>
      <c r="E81" s="7"/>
      <c r="F81" s="7"/>
      <c r="G81" s="6">
        <f t="shared" si="1"/>
        <v>0</v>
      </c>
      <c r="H81" s="8">
        <f t="shared" si="2"/>
        <v>0</v>
      </c>
      <c r="I81" s="6" t="str">
        <f t="shared" si="3"/>
        <v>Not Eligible</v>
      </c>
      <c r="J81" s="6">
        <f t="shared" si="4"/>
        <v>4</v>
      </c>
    </row>
    <row r="82">
      <c r="A82" s="5" t="s">
        <v>118</v>
      </c>
      <c r="B82" s="6">
        <v>6.0</v>
      </c>
      <c r="C82" s="7"/>
      <c r="D82" s="7"/>
      <c r="E82" s="7"/>
      <c r="F82" s="7"/>
      <c r="G82" s="6">
        <f t="shared" si="1"/>
        <v>0</v>
      </c>
      <c r="H82" s="8">
        <f t="shared" si="2"/>
        <v>0</v>
      </c>
      <c r="I82" s="6" t="str">
        <f t="shared" si="3"/>
        <v>Not Eligible</v>
      </c>
      <c r="J82" s="6">
        <f t="shared" si="4"/>
        <v>4</v>
      </c>
    </row>
    <row r="83">
      <c r="A83" s="5" t="s">
        <v>119</v>
      </c>
      <c r="B83" s="6">
        <v>9.0</v>
      </c>
      <c r="C83" s="7"/>
      <c r="D83" s="7"/>
      <c r="E83" s="7"/>
      <c r="F83" s="7"/>
      <c r="G83" s="6">
        <f t="shared" si="1"/>
        <v>0</v>
      </c>
      <c r="H83" s="8">
        <f t="shared" si="2"/>
        <v>0</v>
      </c>
      <c r="I83" s="6" t="str">
        <f t="shared" si="3"/>
        <v>Not Eligible</v>
      </c>
      <c r="J83" s="6">
        <f t="shared" si="4"/>
        <v>4</v>
      </c>
    </row>
    <row r="84">
      <c r="A84" s="5" t="s">
        <v>120</v>
      </c>
      <c r="B84" s="6">
        <v>6.0</v>
      </c>
      <c r="C84" s="7"/>
      <c r="D84" s="7"/>
      <c r="E84" s="7"/>
      <c r="F84" s="7"/>
      <c r="G84" s="6">
        <f t="shared" si="1"/>
        <v>0</v>
      </c>
      <c r="H84" s="8">
        <f t="shared" si="2"/>
        <v>0</v>
      </c>
      <c r="I84" s="6" t="str">
        <f t="shared" si="3"/>
        <v>Not Eligible</v>
      </c>
      <c r="J84" s="6">
        <f t="shared" si="4"/>
        <v>4</v>
      </c>
    </row>
    <row r="85">
      <c r="A85" s="5" t="s">
        <v>121</v>
      </c>
      <c r="B85" s="6">
        <v>10.0</v>
      </c>
      <c r="C85" s="7"/>
      <c r="D85" s="7"/>
      <c r="E85" s="7"/>
      <c r="F85" s="7"/>
      <c r="G85" s="6">
        <f t="shared" si="1"/>
        <v>0</v>
      </c>
      <c r="H85" s="8">
        <f t="shared" si="2"/>
        <v>0</v>
      </c>
      <c r="I85" s="6" t="str">
        <f t="shared" si="3"/>
        <v>Not Eligible</v>
      </c>
      <c r="J85" s="6">
        <f t="shared" si="4"/>
        <v>4</v>
      </c>
    </row>
    <row r="86">
      <c r="A86" s="5" t="s">
        <v>122</v>
      </c>
      <c r="B86" s="6">
        <v>9.0</v>
      </c>
      <c r="C86" s="7">
        <v>59.0</v>
      </c>
      <c r="D86" s="7">
        <v>61.0</v>
      </c>
      <c r="E86" s="7">
        <v>51.0</v>
      </c>
      <c r="F86" s="7">
        <v>42.0</v>
      </c>
      <c r="G86" s="6">
        <f t="shared" si="1"/>
        <v>213</v>
      </c>
      <c r="H86" s="8">
        <f t="shared" si="2"/>
        <v>0.5325</v>
      </c>
      <c r="I86" s="6" t="str">
        <f t="shared" si="3"/>
        <v>Not Eligible</v>
      </c>
      <c r="J86" s="6" t="str">
        <f t="shared" si="4"/>
        <v>All Attempted</v>
      </c>
    </row>
    <row r="87">
      <c r="A87" s="5" t="s">
        <v>123</v>
      </c>
      <c r="B87" s="6">
        <v>9.0</v>
      </c>
      <c r="C87" s="7">
        <v>57.0</v>
      </c>
      <c r="D87" s="7">
        <v>58.0</v>
      </c>
      <c r="E87" s="7">
        <v>70.0</v>
      </c>
      <c r="F87" s="7">
        <v>89.0</v>
      </c>
      <c r="G87" s="6">
        <f t="shared" si="1"/>
        <v>274</v>
      </c>
      <c r="H87" s="8">
        <f t="shared" si="2"/>
        <v>0.685</v>
      </c>
      <c r="I87" s="6" t="str">
        <f t="shared" si="3"/>
        <v>Not Eligible</v>
      </c>
      <c r="J87" s="6" t="str">
        <f t="shared" si="4"/>
        <v>All Attempted</v>
      </c>
    </row>
    <row r="88">
      <c r="A88" s="5" t="s">
        <v>124</v>
      </c>
      <c r="B88" s="6">
        <v>8.0</v>
      </c>
      <c r="C88" s="7">
        <v>80.0</v>
      </c>
      <c r="D88" s="7">
        <v>66.0</v>
      </c>
      <c r="E88" s="7">
        <v>42.0</v>
      </c>
      <c r="F88" s="7">
        <v>43.0</v>
      </c>
      <c r="G88" s="6">
        <f t="shared" si="1"/>
        <v>231</v>
      </c>
      <c r="H88" s="8">
        <f t="shared" si="2"/>
        <v>0.5775</v>
      </c>
      <c r="I88" s="6" t="str">
        <f t="shared" si="3"/>
        <v>Not Eligible</v>
      </c>
      <c r="J88" s="6" t="str">
        <f t="shared" si="4"/>
        <v>All Attempted</v>
      </c>
    </row>
    <row r="89">
      <c r="A89" s="5" t="s">
        <v>125</v>
      </c>
      <c r="B89" s="6">
        <v>6.0</v>
      </c>
      <c r="C89" s="7">
        <v>47.0</v>
      </c>
      <c r="D89" s="7">
        <v>76.0</v>
      </c>
      <c r="E89" s="7">
        <v>42.0</v>
      </c>
      <c r="F89" s="7">
        <v>43.0</v>
      </c>
      <c r="G89" s="6">
        <f t="shared" si="1"/>
        <v>208</v>
      </c>
      <c r="H89" s="8">
        <f t="shared" si="2"/>
        <v>0.52</v>
      </c>
      <c r="I89" s="6" t="str">
        <f t="shared" si="3"/>
        <v>Not Eligible</v>
      </c>
      <c r="J89" s="6" t="str">
        <f t="shared" si="4"/>
        <v>All Attempted</v>
      </c>
    </row>
    <row r="90">
      <c r="A90" s="5" t="s">
        <v>126</v>
      </c>
      <c r="B90" s="6">
        <v>9.0</v>
      </c>
      <c r="C90" s="7">
        <v>82.0</v>
      </c>
      <c r="D90" s="7">
        <v>81.0</v>
      </c>
      <c r="E90" s="7">
        <v>42.0</v>
      </c>
      <c r="F90" s="7">
        <v>66.0</v>
      </c>
      <c r="G90" s="6">
        <f t="shared" si="1"/>
        <v>271</v>
      </c>
      <c r="H90" s="8">
        <f t="shared" si="2"/>
        <v>0.6775</v>
      </c>
      <c r="I90" s="6" t="str">
        <f t="shared" si="3"/>
        <v>Not Eligible</v>
      </c>
      <c r="J90" s="6" t="str">
        <f t="shared" si="4"/>
        <v>All Attempted</v>
      </c>
    </row>
    <row r="91">
      <c r="A91" s="5" t="s">
        <v>127</v>
      </c>
      <c r="B91" s="6">
        <v>6.0</v>
      </c>
      <c r="C91" s="7">
        <v>59.0</v>
      </c>
      <c r="D91" s="7">
        <v>90.0</v>
      </c>
      <c r="E91" s="7">
        <v>69.0</v>
      </c>
      <c r="F91" s="7">
        <v>79.0</v>
      </c>
      <c r="G91" s="6">
        <f t="shared" si="1"/>
        <v>297</v>
      </c>
      <c r="H91" s="8">
        <f t="shared" si="2"/>
        <v>0.7425</v>
      </c>
      <c r="I91" s="6" t="str">
        <f t="shared" si="3"/>
        <v>Not Eligible</v>
      </c>
      <c r="J91" s="6" t="str">
        <f t="shared" si="4"/>
        <v>All Attempted</v>
      </c>
    </row>
    <row r="92">
      <c r="A92" s="5" t="s">
        <v>128</v>
      </c>
      <c r="B92" s="6">
        <v>9.0</v>
      </c>
      <c r="C92" s="7">
        <v>68.0</v>
      </c>
      <c r="D92" s="7">
        <v>76.0</v>
      </c>
      <c r="E92" s="7">
        <v>83.0</v>
      </c>
      <c r="F92" s="7">
        <v>72.0</v>
      </c>
      <c r="G92" s="6">
        <f t="shared" si="1"/>
        <v>299</v>
      </c>
      <c r="H92" s="8">
        <f t="shared" si="2"/>
        <v>0.7475</v>
      </c>
      <c r="I92" s="6" t="str">
        <f t="shared" si="3"/>
        <v>Represents at Event</v>
      </c>
      <c r="J92" s="6" t="str">
        <f t="shared" si="4"/>
        <v>All Attempted</v>
      </c>
    </row>
    <row r="93">
      <c r="A93" s="5" t="s">
        <v>129</v>
      </c>
      <c r="B93" s="6">
        <v>7.0</v>
      </c>
      <c r="C93" s="7">
        <v>57.0</v>
      </c>
      <c r="D93" s="7">
        <v>58.0</v>
      </c>
      <c r="E93" s="7">
        <v>49.0</v>
      </c>
      <c r="F93" s="7">
        <v>82.0</v>
      </c>
      <c r="G93" s="6">
        <f t="shared" si="1"/>
        <v>246</v>
      </c>
      <c r="H93" s="8">
        <f t="shared" si="2"/>
        <v>0.615</v>
      </c>
      <c r="I93" s="6" t="str">
        <f t="shared" si="3"/>
        <v>Not Eligible</v>
      </c>
      <c r="J93" s="6" t="str">
        <f t="shared" si="4"/>
        <v>All Attempted</v>
      </c>
    </row>
    <row r="94">
      <c r="A94" s="5" t="s">
        <v>130</v>
      </c>
      <c r="B94" s="6">
        <v>8.0</v>
      </c>
      <c r="C94" s="7">
        <v>59.0</v>
      </c>
      <c r="D94" s="7">
        <v>51.0</v>
      </c>
      <c r="E94" s="7">
        <v>63.0</v>
      </c>
      <c r="F94" s="7">
        <v>68.0</v>
      </c>
      <c r="G94" s="6">
        <f t="shared" si="1"/>
        <v>241</v>
      </c>
      <c r="H94" s="8">
        <f t="shared" si="2"/>
        <v>0.6025</v>
      </c>
      <c r="I94" s="6" t="str">
        <f t="shared" si="3"/>
        <v>Not Eligible</v>
      </c>
      <c r="J94" s="6" t="str">
        <f t="shared" si="4"/>
        <v>All Attempted</v>
      </c>
    </row>
    <row r="95">
      <c r="A95" s="5" t="s">
        <v>131</v>
      </c>
      <c r="B95" s="6">
        <v>9.0</v>
      </c>
      <c r="C95" s="7">
        <v>78.0</v>
      </c>
      <c r="D95" s="7">
        <v>46.0</v>
      </c>
      <c r="E95" s="7"/>
      <c r="F95" s="7"/>
      <c r="G95" s="6">
        <f t="shared" si="1"/>
        <v>124</v>
      </c>
      <c r="H95" s="8">
        <f t="shared" si="2"/>
        <v>0.31</v>
      </c>
      <c r="I95" s="6" t="str">
        <f t="shared" si="3"/>
        <v>Not Eligible</v>
      </c>
      <c r="J95" s="6">
        <f t="shared" si="4"/>
        <v>2</v>
      </c>
    </row>
    <row r="96">
      <c r="A96" s="5" t="s">
        <v>132</v>
      </c>
      <c r="B96" s="6">
        <v>9.0</v>
      </c>
      <c r="C96" s="7">
        <v>72.0</v>
      </c>
      <c r="D96" s="7">
        <v>50.0</v>
      </c>
      <c r="E96" s="7">
        <v>90.0</v>
      </c>
      <c r="F96" s="7">
        <v>50.0</v>
      </c>
      <c r="G96" s="6">
        <f t="shared" si="1"/>
        <v>262</v>
      </c>
      <c r="H96" s="8">
        <f t="shared" si="2"/>
        <v>0.655</v>
      </c>
      <c r="I96" s="6" t="str">
        <f t="shared" si="3"/>
        <v>Not Eligible</v>
      </c>
      <c r="J96" s="6" t="str">
        <f t="shared" si="4"/>
        <v>All Attempted</v>
      </c>
    </row>
    <row r="97">
      <c r="A97" s="5" t="s">
        <v>133</v>
      </c>
      <c r="B97" s="6">
        <v>9.0</v>
      </c>
      <c r="C97" s="7">
        <v>47.0</v>
      </c>
      <c r="D97" s="7">
        <v>84.0</v>
      </c>
      <c r="E97" s="7">
        <v>85.0</v>
      </c>
      <c r="F97" s="7">
        <v>60.0</v>
      </c>
      <c r="G97" s="6">
        <f t="shared" si="1"/>
        <v>276</v>
      </c>
      <c r="H97" s="8">
        <f t="shared" si="2"/>
        <v>0.69</v>
      </c>
      <c r="I97" s="6" t="str">
        <f t="shared" si="3"/>
        <v>Not Eligible</v>
      </c>
      <c r="J97" s="6" t="str">
        <f t="shared" si="4"/>
        <v>All Attempted</v>
      </c>
    </row>
    <row r="98">
      <c r="A98" s="5" t="s">
        <v>134</v>
      </c>
      <c r="B98" s="6">
        <v>10.0</v>
      </c>
      <c r="C98" s="7">
        <v>47.0</v>
      </c>
      <c r="D98" s="7">
        <v>60.0</v>
      </c>
      <c r="E98" s="7">
        <v>63.0</v>
      </c>
      <c r="F98" s="7">
        <v>65.0</v>
      </c>
      <c r="G98" s="6">
        <f t="shared" si="1"/>
        <v>235</v>
      </c>
      <c r="H98" s="8">
        <f t="shared" si="2"/>
        <v>0.5875</v>
      </c>
      <c r="I98" s="6" t="str">
        <f t="shared" si="3"/>
        <v>Not Eligible</v>
      </c>
      <c r="J98" s="6" t="str">
        <f t="shared" si="4"/>
        <v>All Attempted</v>
      </c>
    </row>
    <row r="99">
      <c r="A99" s="5" t="s">
        <v>135</v>
      </c>
      <c r="B99" s="6">
        <v>6.0</v>
      </c>
      <c r="C99" s="7">
        <v>52.0</v>
      </c>
      <c r="D99" s="7">
        <v>46.0</v>
      </c>
      <c r="E99" s="7">
        <v>53.0</v>
      </c>
      <c r="F99" s="7">
        <v>61.0</v>
      </c>
      <c r="G99" s="6">
        <f t="shared" si="1"/>
        <v>212</v>
      </c>
      <c r="H99" s="8">
        <f t="shared" si="2"/>
        <v>0.53</v>
      </c>
      <c r="I99" s="6" t="str">
        <f t="shared" si="3"/>
        <v>Not Eligible</v>
      </c>
      <c r="J99" s="6" t="str">
        <f t="shared" si="4"/>
        <v>All Attempted</v>
      </c>
    </row>
    <row r="100">
      <c r="A100" s="5" t="s">
        <v>136</v>
      </c>
      <c r="B100" s="6">
        <v>7.0</v>
      </c>
      <c r="C100" s="7">
        <v>79.0</v>
      </c>
      <c r="D100" s="7">
        <v>42.0</v>
      </c>
      <c r="E100" s="7">
        <v>64.0</v>
      </c>
      <c r="F100" s="7">
        <v>57.0</v>
      </c>
      <c r="G100" s="6">
        <f t="shared" si="1"/>
        <v>242</v>
      </c>
      <c r="H100" s="8">
        <f t="shared" si="2"/>
        <v>0.605</v>
      </c>
      <c r="I100" s="6" t="str">
        <f t="shared" si="3"/>
        <v>Not Eligible</v>
      </c>
      <c r="J100" s="6" t="str">
        <f t="shared" si="4"/>
        <v>All Attempted</v>
      </c>
    </row>
    <row r="101">
      <c r="A101" s="5" t="s">
        <v>137</v>
      </c>
      <c r="B101" s="6">
        <v>7.0</v>
      </c>
      <c r="C101" s="7">
        <v>61.0</v>
      </c>
      <c r="D101" s="7">
        <v>85.0</v>
      </c>
      <c r="E101" s="7">
        <v>82.0</v>
      </c>
      <c r="F101" s="7">
        <v>79.0</v>
      </c>
      <c r="G101" s="6">
        <f t="shared" si="1"/>
        <v>307</v>
      </c>
      <c r="H101" s="8">
        <f t="shared" si="2"/>
        <v>0.7675</v>
      </c>
      <c r="I101" s="6" t="str">
        <f t="shared" si="3"/>
        <v>Represents at Event</v>
      </c>
      <c r="J101" s="6" t="str">
        <f t="shared" si="4"/>
        <v>All Attempted</v>
      </c>
    </row>
    <row r="102">
      <c r="A102" s="5" t="s">
        <v>138</v>
      </c>
      <c r="B102" s="6">
        <v>6.0</v>
      </c>
      <c r="C102" s="7">
        <v>75.0</v>
      </c>
      <c r="D102" s="7"/>
      <c r="E102" s="7"/>
      <c r="F102" s="7"/>
      <c r="G102" s="6">
        <f t="shared" si="1"/>
        <v>75</v>
      </c>
      <c r="H102" s="8">
        <f t="shared" si="2"/>
        <v>0.1875</v>
      </c>
      <c r="I102" s="6" t="str">
        <f t="shared" si="3"/>
        <v>Not Eligible</v>
      </c>
      <c r="J102" s="6">
        <f t="shared" si="4"/>
        <v>3</v>
      </c>
    </row>
    <row r="103">
      <c r="A103" s="5" t="s">
        <v>139</v>
      </c>
      <c r="B103" s="6">
        <v>6.0</v>
      </c>
      <c r="C103" s="7">
        <v>75.0</v>
      </c>
      <c r="D103" s="7">
        <v>44.0</v>
      </c>
      <c r="E103" s="7">
        <v>74.0</v>
      </c>
      <c r="F103" s="7">
        <v>60.0</v>
      </c>
      <c r="G103" s="6">
        <f t="shared" si="1"/>
        <v>253</v>
      </c>
      <c r="H103" s="8">
        <f t="shared" si="2"/>
        <v>0.6325</v>
      </c>
      <c r="I103" s="6" t="str">
        <f t="shared" si="3"/>
        <v>Not Eligible</v>
      </c>
      <c r="J103" s="6" t="str">
        <f t="shared" si="4"/>
        <v>All Attempted</v>
      </c>
    </row>
    <row r="104">
      <c r="A104" s="5" t="s">
        <v>140</v>
      </c>
      <c r="B104" s="6">
        <v>9.0</v>
      </c>
      <c r="C104" s="7">
        <v>58.0</v>
      </c>
      <c r="D104" s="7">
        <v>76.0</v>
      </c>
      <c r="E104" s="7">
        <v>49.0</v>
      </c>
      <c r="F104" s="7">
        <v>47.0</v>
      </c>
      <c r="G104" s="6">
        <f t="shared" si="1"/>
        <v>230</v>
      </c>
      <c r="H104" s="8">
        <f t="shared" si="2"/>
        <v>0.575</v>
      </c>
      <c r="I104" s="6" t="str">
        <f t="shared" si="3"/>
        <v>Not Eligible</v>
      </c>
      <c r="J104" s="6" t="str">
        <f t="shared" si="4"/>
        <v>All Attempted</v>
      </c>
    </row>
    <row r="105">
      <c r="A105" s="5" t="s">
        <v>141</v>
      </c>
      <c r="B105" s="6">
        <v>6.0</v>
      </c>
      <c r="C105" s="7">
        <v>60.0</v>
      </c>
      <c r="D105" s="7">
        <v>48.0</v>
      </c>
      <c r="E105" s="7">
        <v>62.0</v>
      </c>
      <c r="F105" s="7">
        <v>47.0</v>
      </c>
      <c r="G105" s="6">
        <f t="shared" si="1"/>
        <v>217</v>
      </c>
      <c r="H105" s="8">
        <f t="shared" si="2"/>
        <v>0.5425</v>
      </c>
      <c r="I105" s="6" t="str">
        <f t="shared" si="3"/>
        <v>Not Eligible</v>
      </c>
      <c r="J105" s="6" t="str">
        <f t="shared" si="4"/>
        <v>All Attempted</v>
      </c>
    </row>
    <row r="106">
      <c r="A106" s="5" t="s">
        <v>142</v>
      </c>
      <c r="B106" s="6">
        <v>9.0</v>
      </c>
      <c r="C106" s="7">
        <v>57.0</v>
      </c>
      <c r="D106" s="7">
        <v>59.0</v>
      </c>
      <c r="E106" s="7">
        <v>82.0</v>
      </c>
      <c r="F106" s="7">
        <v>64.0</v>
      </c>
      <c r="G106" s="6">
        <f t="shared" si="1"/>
        <v>262</v>
      </c>
      <c r="H106" s="8">
        <f t="shared" si="2"/>
        <v>0.655</v>
      </c>
      <c r="I106" s="6" t="str">
        <f t="shared" si="3"/>
        <v>Not Eligible</v>
      </c>
      <c r="J106" s="6" t="str">
        <f t="shared" si="4"/>
        <v>All Attempted</v>
      </c>
    </row>
    <row r="107">
      <c r="A107" s="5" t="s">
        <v>143</v>
      </c>
      <c r="B107" s="6">
        <v>6.0</v>
      </c>
      <c r="C107" s="7">
        <v>51.0</v>
      </c>
      <c r="D107" s="7">
        <v>56.0</v>
      </c>
      <c r="E107" s="7">
        <v>44.0</v>
      </c>
      <c r="F107" s="7">
        <v>89.0</v>
      </c>
      <c r="G107" s="6">
        <f t="shared" si="1"/>
        <v>240</v>
      </c>
      <c r="H107" s="8">
        <f t="shared" si="2"/>
        <v>0.6</v>
      </c>
      <c r="I107" s="6" t="str">
        <f t="shared" si="3"/>
        <v>Not Eligible</v>
      </c>
      <c r="J107" s="6" t="str">
        <f t="shared" si="4"/>
        <v>All Attempted</v>
      </c>
    </row>
    <row r="108">
      <c r="A108" s="5" t="s">
        <v>144</v>
      </c>
      <c r="B108" s="6">
        <v>6.0</v>
      </c>
      <c r="C108" s="7">
        <v>54.0</v>
      </c>
      <c r="D108" s="7">
        <v>63.0</v>
      </c>
      <c r="E108" s="7">
        <v>57.0</v>
      </c>
      <c r="F108" s="7">
        <v>45.0</v>
      </c>
      <c r="G108" s="6">
        <f t="shared" si="1"/>
        <v>219</v>
      </c>
      <c r="H108" s="8">
        <f t="shared" si="2"/>
        <v>0.5475</v>
      </c>
      <c r="I108" s="6" t="str">
        <f t="shared" si="3"/>
        <v>Not Eligible</v>
      </c>
      <c r="J108" s="6" t="str">
        <f t="shared" si="4"/>
        <v>All Attempted</v>
      </c>
    </row>
    <row r="109">
      <c r="A109" s="5" t="s">
        <v>145</v>
      </c>
      <c r="B109" s="6">
        <v>6.0</v>
      </c>
      <c r="C109" s="7">
        <v>73.0</v>
      </c>
      <c r="D109" s="7">
        <v>72.0</v>
      </c>
      <c r="E109" s="7">
        <v>88.0</v>
      </c>
      <c r="F109" s="7">
        <v>80.0</v>
      </c>
      <c r="G109" s="6">
        <f t="shared" si="1"/>
        <v>313</v>
      </c>
      <c r="H109" s="8">
        <f t="shared" si="2"/>
        <v>0.7825</v>
      </c>
      <c r="I109" s="6" t="str">
        <f t="shared" si="3"/>
        <v>Represents at Event</v>
      </c>
      <c r="J109" s="6" t="str">
        <f t="shared" si="4"/>
        <v>All Attempted</v>
      </c>
    </row>
    <row r="110">
      <c r="A110" s="5" t="s">
        <v>146</v>
      </c>
      <c r="B110" s="6">
        <v>10.0</v>
      </c>
      <c r="C110" s="7">
        <v>77.0</v>
      </c>
      <c r="D110" s="7">
        <v>90.0</v>
      </c>
      <c r="E110" s="7">
        <v>56.0</v>
      </c>
      <c r="F110" s="7">
        <v>84.0</v>
      </c>
      <c r="G110" s="6">
        <f t="shared" si="1"/>
        <v>307</v>
      </c>
      <c r="H110" s="8">
        <f t="shared" si="2"/>
        <v>0.7675</v>
      </c>
      <c r="I110" s="6" t="str">
        <f t="shared" si="3"/>
        <v>Represents at Event</v>
      </c>
      <c r="J110" s="6" t="str">
        <f t="shared" si="4"/>
        <v>All Attempted</v>
      </c>
    </row>
    <row r="111">
      <c r="A111" s="5" t="s">
        <v>147</v>
      </c>
      <c r="B111" s="6">
        <v>9.0</v>
      </c>
      <c r="C111" s="7">
        <v>50.0</v>
      </c>
      <c r="D111" s="7">
        <v>50.0</v>
      </c>
      <c r="E111" s="7">
        <v>88.0</v>
      </c>
      <c r="F111" s="7">
        <v>43.0</v>
      </c>
      <c r="G111" s="6">
        <f t="shared" si="1"/>
        <v>231</v>
      </c>
      <c r="H111" s="8">
        <f t="shared" si="2"/>
        <v>0.5775</v>
      </c>
      <c r="I111" s="6" t="str">
        <f t="shared" si="3"/>
        <v>Not Eligible</v>
      </c>
      <c r="J111" s="6" t="str">
        <f t="shared" si="4"/>
        <v>All Attempted</v>
      </c>
    </row>
    <row r="112">
      <c r="A112" s="5" t="s">
        <v>148</v>
      </c>
      <c r="B112" s="6">
        <v>9.0</v>
      </c>
      <c r="C112" s="7">
        <v>83.0</v>
      </c>
      <c r="D112" s="7">
        <v>40.0</v>
      </c>
      <c r="E112" s="7">
        <v>42.0</v>
      </c>
      <c r="F112" s="7">
        <v>76.0</v>
      </c>
      <c r="G112" s="6">
        <f t="shared" si="1"/>
        <v>241</v>
      </c>
      <c r="H112" s="8">
        <f t="shared" si="2"/>
        <v>0.6025</v>
      </c>
      <c r="I112" s="6" t="str">
        <f t="shared" si="3"/>
        <v>Represents at Event</v>
      </c>
      <c r="J112" s="6" t="str">
        <f t="shared" si="4"/>
        <v>All Attempted</v>
      </c>
    </row>
    <row r="113">
      <c r="A113" s="5" t="s">
        <v>149</v>
      </c>
      <c r="B113" s="6">
        <v>7.0</v>
      </c>
      <c r="C113" s="7">
        <v>88.0</v>
      </c>
      <c r="D113" s="7">
        <v>66.0</v>
      </c>
      <c r="E113" s="7">
        <v>52.0</v>
      </c>
      <c r="F113" s="7">
        <v>51.0</v>
      </c>
      <c r="G113" s="6">
        <f t="shared" si="1"/>
        <v>257</v>
      </c>
      <c r="H113" s="8">
        <f t="shared" si="2"/>
        <v>0.6425</v>
      </c>
      <c r="I113" s="6" t="str">
        <f t="shared" si="3"/>
        <v>Not Eligible</v>
      </c>
      <c r="J113" s="6" t="str">
        <f t="shared" si="4"/>
        <v>All Attempted</v>
      </c>
    </row>
    <row r="114">
      <c r="A114" s="5" t="s">
        <v>150</v>
      </c>
      <c r="B114" s="6">
        <v>8.0</v>
      </c>
      <c r="C114" s="7">
        <v>83.0</v>
      </c>
      <c r="D114" s="7">
        <v>75.0</v>
      </c>
      <c r="E114" s="7">
        <v>46.0</v>
      </c>
      <c r="F114" s="7">
        <v>52.0</v>
      </c>
      <c r="G114" s="6">
        <f t="shared" si="1"/>
        <v>256</v>
      </c>
      <c r="H114" s="8">
        <f t="shared" si="2"/>
        <v>0.64</v>
      </c>
      <c r="I114" s="6" t="str">
        <f t="shared" si="3"/>
        <v>Not Eligible</v>
      </c>
      <c r="J114" s="6" t="str">
        <f t="shared" si="4"/>
        <v>All Attempted</v>
      </c>
    </row>
    <row r="115">
      <c r="A115" s="5" t="s">
        <v>151</v>
      </c>
      <c r="B115" s="6">
        <v>7.0</v>
      </c>
      <c r="C115" s="7">
        <v>50.0</v>
      </c>
      <c r="D115" s="7">
        <v>82.0</v>
      </c>
      <c r="E115" s="7">
        <v>86.0</v>
      </c>
      <c r="F115" s="7">
        <v>66.0</v>
      </c>
      <c r="G115" s="6">
        <f t="shared" si="1"/>
        <v>284</v>
      </c>
      <c r="H115" s="8">
        <f t="shared" si="2"/>
        <v>0.71</v>
      </c>
      <c r="I115" s="6" t="str">
        <f t="shared" si="3"/>
        <v>Not Eligible</v>
      </c>
      <c r="J115" s="6" t="str">
        <f t="shared" si="4"/>
        <v>All Attempted</v>
      </c>
    </row>
    <row r="116">
      <c r="A116" s="5" t="s">
        <v>152</v>
      </c>
      <c r="B116" s="6">
        <v>7.0</v>
      </c>
      <c r="C116" s="7">
        <v>60.0</v>
      </c>
      <c r="D116" s="7">
        <v>90.0</v>
      </c>
      <c r="E116" s="7">
        <v>49.0</v>
      </c>
      <c r="F116" s="7">
        <v>77.0</v>
      </c>
      <c r="G116" s="6">
        <f t="shared" si="1"/>
        <v>276</v>
      </c>
      <c r="H116" s="8">
        <f t="shared" si="2"/>
        <v>0.69</v>
      </c>
      <c r="I116" s="6" t="str">
        <f t="shared" si="3"/>
        <v>Not Eligible</v>
      </c>
      <c r="J116" s="6" t="str">
        <f t="shared" si="4"/>
        <v>All Attempted</v>
      </c>
    </row>
    <row r="117">
      <c r="A117" s="5" t="s">
        <v>153</v>
      </c>
      <c r="B117" s="6">
        <v>10.0</v>
      </c>
      <c r="C117" s="7">
        <v>40.0</v>
      </c>
      <c r="D117" s="7">
        <v>85.0</v>
      </c>
      <c r="E117" s="7">
        <v>47.0</v>
      </c>
      <c r="F117" s="7">
        <v>69.0</v>
      </c>
      <c r="G117" s="6">
        <f t="shared" si="1"/>
        <v>241</v>
      </c>
      <c r="H117" s="8">
        <f t="shared" si="2"/>
        <v>0.6025</v>
      </c>
      <c r="I117" s="6" t="str">
        <f t="shared" si="3"/>
        <v>Not Eligible</v>
      </c>
      <c r="J117" s="6" t="str">
        <f t="shared" si="4"/>
        <v>All Attempted</v>
      </c>
    </row>
    <row r="118">
      <c r="A118" s="5" t="s">
        <v>154</v>
      </c>
      <c r="B118" s="6">
        <v>7.0</v>
      </c>
      <c r="C118" s="7">
        <v>41.0</v>
      </c>
      <c r="D118" s="7">
        <v>62.0</v>
      </c>
      <c r="E118" s="7">
        <v>52.0</v>
      </c>
      <c r="F118" s="7">
        <v>70.0</v>
      </c>
      <c r="G118" s="6">
        <f t="shared" si="1"/>
        <v>225</v>
      </c>
      <c r="H118" s="8">
        <f t="shared" si="2"/>
        <v>0.5625</v>
      </c>
      <c r="I118" s="6" t="str">
        <f t="shared" si="3"/>
        <v>Not Eligible</v>
      </c>
      <c r="J118" s="6" t="str">
        <f t="shared" si="4"/>
        <v>All Attempted</v>
      </c>
    </row>
    <row r="119">
      <c r="A119" s="5" t="s">
        <v>155</v>
      </c>
      <c r="B119" s="6">
        <v>6.0</v>
      </c>
      <c r="C119" s="7">
        <v>77.0</v>
      </c>
      <c r="D119" s="7">
        <v>42.0</v>
      </c>
      <c r="E119" s="7">
        <v>54.0</v>
      </c>
      <c r="F119" s="7">
        <v>40.0</v>
      </c>
      <c r="G119" s="6">
        <f t="shared" si="1"/>
        <v>213</v>
      </c>
      <c r="H119" s="8">
        <f t="shared" si="2"/>
        <v>0.5325</v>
      </c>
      <c r="I119" s="6" t="str">
        <f t="shared" si="3"/>
        <v>Not Eligible</v>
      </c>
      <c r="J119" s="6" t="str">
        <f t="shared" si="4"/>
        <v>All Attempted</v>
      </c>
    </row>
    <row r="120">
      <c r="A120" s="5" t="s">
        <v>156</v>
      </c>
      <c r="B120" s="6">
        <v>8.0</v>
      </c>
      <c r="C120" s="7">
        <v>44.0</v>
      </c>
      <c r="D120" s="7">
        <v>47.0</v>
      </c>
      <c r="E120" s="7">
        <v>46.0</v>
      </c>
      <c r="F120" s="7">
        <v>55.0</v>
      </c>
      <c r="G120" s="6">
        <f t="shared" si="1"/>
        <v>192</v>
      </c>
      <c r="H120" s="8">
        <f t="shared" si="2"/>
        <v>0.48</v>
      </c>
      <c r="I120" s="6" t="str">
        <f t="shared" si="3"/>
        <v>Not Eligible</v>
      </c>
      <c r="J120" s="6" t="str">
        <f t="shared" si="4"/>
        <v>All Attempted</v>
      </c>
    </row>
    <row r="121">
      <c r="A121" s="5" t="s">
        <v>157</v>
      </c>
      <c r="B121" s="6">
        <v>9.0</v>
      </c>
      <c r="C121" s="7">
        <v>76.0</v>
      </c>
      <c r="D121" s="7">
        <v>90.0</v>
      </c>
      <c r="E121" s="7">
        <v>73.0</v>
      </c>
      <c r="F121" s="7">
        <v>68.0</v>
      </c>
      <c r="G121" s="6">
        <f t="shared" si="1"/>
        <v>307</v>
      </c>
      <c r="H121" s="8">
        <f t="shared" si="2"/>
        <v>0.7675</v>
      </c>
      <c r="I121" s="6" t="str">
        <f t="shared" si="3"/>
        <v>Not Eligible</v>
      </c>
      <c r="J121" s="6" t="str">
        <f t="shared" si="4"/>
        <v>All Attempted</v>
      </c>
    </row>
    <row r="122">
      <c r="A122" s="5" t="s">
        <v>158</v>
      </c>
      <c r="B122" s="6">
        <v>9.0</v>
      </c>
      <c r="C122" s="7">
        <v>82.0</v>
      </c>
      <c r="D122" s="7">
        <v>69.0</v>
      </c>
      <c r="E122" s="7">
        <v>47.0</v>
      </c>
      <c r="F122" s="7">
        <v>69.0</v>
      </c>
      <c r="G122" s="6">
        <f t="shared" si="1"/>
        <v>267</v>
      </c>
      <c r="H122" s="8">
        <f t="shared" si="2"/>
        <v>0.6675</v>
      </c>
      <c r="I122" s="6" t="str">
        <f t="shared" si="3"/>
        <v>Not Eligible</v>
      </c>
      <c r="J122" s="6" t="str">
        <f t="shared" si="4"/>
        <v>All Attempted</v>
      </c>
    </row>
    <row r="123">
      <c r="A123" s="5" t="s">
        <v>159</v>
      </c>
      <c r="B123" s="6">
        <v>9.0</v>
      </c>
      <c r="C123" s="7">
        <v>71.0</v>
      </c>
      <c r="D123" s="7">
        <v>83.0</v>
      </c>
      <c r="E123" s="7">
        <v>87.0</v>
      </c>
      <c r="F123" s="7">
        <v>74.0</v>
      </c>
      <c r="G123" s="6">
        <f t="shared" si="1"/>
        <v>315</v>
      </c>
      <c r="H123" s="8">
        <f t="shared" si="2"/>
        <v>0.7875</v>
      </c>
      <c r="I123" s="6" t="str">
        <f t="shared" si="3"/>
        <v>Represents at Event</v>
      </c>
      <c r="J123" s="6" t="str">
        <f t="shared" si="4"/>
        <v>All Attempted</v>
      </c>
    </row>
    <row r="124">
      <c r="A124" s="5" t="s">
        <v>160</v>
      </c>
      <c r="B124" s="6">
        <v>8.0</v>
      </c>
      <c r="C124" s="7">
        <v>71.0</v>
      </c>
      <c r="D124" s="7">
        <v>66.0</v>
      </c>
      <c r="E124" s="7">
        <v>48.0</v>
      </c>
      <c r="F124" s="7">
        <v>49.0</v>
      </c>
      <c r="G124" s="6">
        <f t="shared" si="1"/>
        <v>234</v>
      </c>
      <c r="H124" s="8">
        <f t="shared" si="2"/>
        <v>0.585</v>
      </c>
      <c r="I124" s="6" t="str">
        <f t="shared" si="3"/>
        <v>Not Eligible</v>
      </c>
      <c r="J124" s="6" t="str">
        <f t="shared" si="4"/>
        <v>All Attempted</v>
      </c>
    </row>
    <row r="125">
      <c r="A125" s="5" t="s">
        <v>161</v>
      </c>
      <c r="B125" s="6">
        <v>9.0</v>
      </c>
      <c r="C125" s="7">
        <v>53.0</v>
      </c>
      <c r="D125" s="7">
        <v>56.0</v>
      </c>
      <c r="E125" s="7">
        <v>71.0</v>
      </c>
      <c r="F125" s="7">
        <v>67.0</v>
      </c>
      <c r="G125" s="6">
        <f t="shared" si="1"/>
        <v>247</v>
      </c>
      <c r="H125" s="8">
        <f t="shared" si="2"/>
        <v>0.6175</v>
      </c>
      <c r="I125" s="6" t="str">
        <f t="shared" si="3"/>
        <v>Not Eligible</v>
      </c>
      <c r="J125" s="6" t="str">
        <f t="shared" si="4"/>
        <v>All Attempted</v>
      </c>
    </row>
  </sheetData>
  <dataValidations>
    <dataValidation type="list" allowBlank="1" showErrorMessage="1" sqref="L25">
      <formula1>$A$2:$A$125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1.0"/>
    <col customWidth="1" min="8" max="8" width="11.89"/>
    <col customWidth="1" min="9" max="9" width="20.67"/>
    <col customWidth="1" min="10" max="10" width="25.78"/>
    <col customWidth="1" min="11" max="11" width="18.0"/>
    <col customWidth="1" min="12" max="12" width="21.44"/>
    <col customWidth="1" min="13" max="13" width="14.11"/>
    <col customWidth="1" min="14" max="14" width="21.11"/>
    <col customWidth="1" min="15" max="15" width="26.0"/>
    <col customWidth="1" min="16" max="16" width="11.0"/>
    <col customWidth="1" min="17" max="17" width="15.22"/>
    <col customWidth="1" min="18" max="18" width="19.44"/>
    <col customWidth="1" min="19" max="26" width="11.0"/>
  </cols>
  <sheetData>
    <row r="1" ht="15.75" customHeigh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>
      <c r="A2" s="16" t="s">
        <v>11</v>
      </c>
      <c r="B2" s="15">
        <v>8.0</v>
      </c>
      <c r="C2" s="7">
        <v>83.0</v>
      </c>
      <c r="D2" s="7">
        <v>68.0</v>
      </c>
      <c r="E2" s="7">
        <v>63.0</v>
      </c>
      <c r="F2" s="7">
        <v>65.0</v>
      </c>
      <c r="G2" s="16">
        <f t="shared" ref="G2:G125" si="1">SUM(C2:F2)</f>
        <v>279</v>
      </c>
      <c r="H2" s="17">
        <f t="shared" ref="H2:H125" si="2">G2/400</f>
        <v>0.6975</v>
      </c>
      <c r="I2" s="15" t="str">
        <f t="shared" ref="I2:I125" si="3">IF(And(C2&gt;60,F2&gt;70),"Represents at Event","Not Eligible")</f>
        <v>Not Eligible</v>
      </c>
      <c r="J2" s="15" t="str">
        <f t="shared" ref="J2:J125" si="4">IF(4-COUNTBLANK(C2:F2)=4,"All Attempted",COUNTBLANK(C2:F2))</f>
        <v>All Attempted</v>
      </c>
      <c r="K2" s="18" t="s">
        <v>12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5.75" customHeight="1">
      <c r="A3" s="16" t="s">
        <v>13</v>
      </c>
      <c r="B3" s="15">
        <v>6.0</v>
      </c>
      <c r="C3" s="7">
        <v>69.0</v>
      </c>
      <c r="D3" s="7">
        <v>61.0</v>
      </c>
      <c r="E3" s="7">
        <v>64.0</v>
      </c>
      <c r="F3" s="7">
        <v>56.0</v>
      </c>
      <c r="G3" s="16">
        <f t="shared" si="1"/>
        <v>250</v>
      </c>
      <c r="H3" s="17">
        <f t="shared" si="2"/>
        <v>0.625</v>
      </c>
      <c r="I3" s="15" t="str">
        <f t="shared" si="3"/>
        <v>Not Eligible</v>
      </c>
      <c r="J3" s="15" t="str">
        <f t="shared" si="4"/>
        <v>All Attempted</v>
      </c>
      <c r="K3" s="18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>
      <c r="A4" s="16" t="s">
        <v>14</v>
      </c>
      <c r="B4" s="15">
        <v>7.0</v>
      </c>
      <c r="C4" s="7">
        <v>89.0</v>
      </c>
      <c r="D4" s="7">
        <v>83.0</v>
      </c>
      <c r="E4" s="7">
        <v>67.0</v>
      </c>
      <c r="F4" s="7">
        <v>71.0</v>
      </c>
      <c r="G4" s="16">
        <f t="shared" si="1"/>
        <v>310</v>
      </c>
      <c r="H4" s="17">
        <f t="shared" si="2"/>
        <v>0.775</v>
      </c>
      <c r="I4" s="15" t="str">
        <f t="shared" si="3"/>
        <v>Represents at Event</v>
      </c>
      <c r="J4" s="15" t="str">
        <f t="shared" si="4"/>
        <v>All Attempted</v>
      </c>
      <c r="K4" s="18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>
      <c r="A5" s="16" t="s">
        <v>15</v>
      </c>
      <c r="B5" s="15">
        <v>9.0</v>
      </c>
      <c r="C5" s="7">
        <v>78.0</v>
      </c>
      <c r="D5" s="7">
        <v>50.0</v>
      </c>
      <c r="E5" s="7">
        <v>59.0</v>
      </c>
      <c r="F5" s="7">
        <v>82.0</v>
      </c>
      <c r="G5" s="16">
        <f t="shared" si="1"/>
        <v>269</v>
      </c>
      <c r="H5" s="17">
        <f t="shared" si="2"/>
        <v>0.6725</v>
      </c>
      <c r="I5" s="15" t="str">
        <f t="shared" si="3"/>
        <v>Represents at Event</v>
      </c>
      <c r="J5" s="15" t="str">
        <f t="shared" si="4"/>
        <v>All Attempted</v>
      </c>
      <c r="K5" s="18" t="s">
        <v>16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16" t="s">
        <v>17</v>
      </c>
      <c r="B6" s="15">
        <v>10.0</v>
      </c>
      <c r="C6" s="7">
        <v>46.0</v>
      </c>
      <c r="D6" s="7">
        <v>70.0</v>
      </c>
      <c r="E6" s="7">
        <v>63.0</v>
      </c>
      <c r="F6" s="7">
        <v>56.0</v>
      </c>
      <c r="G6" s="16">
        <f t="shared" si="1"/>
        <v>235</v>
      </c>
      <c r="H6" s="17">
        <f t="shared" si="2"/>
        <v>0.5875</v>
      </c>
      <c r="I6" s="15" t="str">
        <f t="shared" si="3"/>
        <v>Not Eligible</v>
      </c>
      <c r="J6" s="15" t="str">
        <f t="shared" si="4"/>
        <v>All Attempted</v>
      </c>
      <c r="K6" s="18" t="s">
        <v>18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16" t="s">
        <v>19</v>
      </c>
      <c r="B7" s="15">
        <v>10.0</v>
      </c>
      <c r="C7" s="7">
        <v>47.0</v>
      </c>
      <c r="D7" s="7">
        <v>56.0</v>
      </c>
      <c r="E7" s="7">
        <v>70.0</v>
      </c>
      <c r="F7" s="7">
        <v>53.0</v>
      </c>
      <c r="G7" s="16">
        <f t="shared" si="1"/>
        <v>226</v>
      </c>
      <c r="H7" s="17">
        <f t="shared" si="2"/>
        <v>0.565</v>
      </c>
      <c r="I7" s="15" t="str">
        <f t="shared" si="3"/>
        <v>Not Eligible</v>
      </c>
      <c r="J7" s="15" t="str">
        <f t="shared" si="4"/>
        <v>All Attempted</v>
      </c>
      <c r="K7" s="18" t="s">
        <v>20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16" t="s">
        <v>21</v>
      </c>
      <c r="B8" s="15">
        <v>7.0</v>
      </c>
      <c r="C8" s="7">
        <v>60.0</v>
      </c>
      <c r="D8" s="7">
        <v>48.0</v>
      </c>
      <c r="E8" s="7">
        <v>50.0</v>
      </c>
      <c r="F8" s="7">
        <v>67.0</v>
      </c>
      <c r="G8" s="16">
        <f t="shared" si="1"/>
        <v>225</v>
      </c>
      <c r="H8" s="17">
        <f t="shared" si="2"/>
        <v>0.5625</v>
      </c>
      <c r="I8" s="15" t="str">
        <f t="shared" si="3"/>
        <v>Not Eligible</v>
      </c>
      <c r="J8" s="15" t="str">
        <f t="shared" si="4"/>
        <v>All Attempted</v>
      </c>
      <c r="K8" s="18" t="s">
        <v>22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16" t="s">
        <v>23</v>
      </c>
      <c r="B9" s="15">
        <v>8.0</v>
      </c>
      <c r="C9" s="7">
        <v>42.0</v>
      </c>
      <c r="D9" s="7">
        <v>51.0</v>
      </c>
      <c r="E9" s="7">
        <v>53.0</v>
      </c>
      <c r="F9" s="7">
        <v>86.0</v>
      </c>
      <c r="G9" s="16">
        <f t="shared" si="1"/>
        <v>232</v>
      </c>
      <c r="H9" s="17">
        <f t="shared" si="2"/>
        <v>0.58</v>
      </c>
      <c r="I9" s="15" t="str">
        <f t="shared" si="3"/>
        <v>Not Eligible</v>
      </c>
      <c r="J9" s="15" t="str">
        <f t="shared" si="4"/>
        <v>All Attempted</v>
      </c>
      <c r="K9" s="18" t="s">
        <v>24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16" t="s">
        <v>25</v>
      </c>
      <c r="B10" s="15">
        <v>8.0</v>
      </c>
      <c r="C10" s="7">
        <v>80.0</v>
      </c>
      <c r="D10" s="7">
        <v>45.0</v>
      </c>
      <c r="E10" s="7">
        <v>73.0</v>
      </c>
      <c r="F10" s="7">
        <v>62.0</v>
      </c>
      <c r="G10" s="16">
        <f t="shared" si="1"/>
        <v>260</v>
      </c>
      <c r="H10" s="17">
        <f t="shared" si="2"/>
        <v>0.65</v>
      </c>
      <c r="I10" s="15" t="str">
        <f t="shared" si="3"/>
        <v>Not Eligible</v>
      </c>
      <c r="J10" s="15" t="str">
        <f t="shared" si="4"/>
        <v>All Attempted</v>
      </c>
      <c r="K10" s="18" t="s">
        <v>26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16" t="s">
        <v>27</v>
      </c>
      <c r="B11" s="15">
        <v>6.0</v>
      </c>
      <c r="C11" s="7">
        <v>90.0</v>
      </c>
      <c r="D11" s="7">
        <v>67.0</v>
      </c>
      <c r="E11" s="7">
        <v>77.0</v>
      </c>
      <c r="F11" s="7">
        <v>85.0</v>
      </c>
      <c r="G11" s="16">
        <f t="shared" si="1"/>
        <v>319</v>
      </c>
      <c r="H11" s="17">
        <f t="shared" si="2"/>
        <v>0.7975</v>
      </c>
      <c r="I11" s="15" t="str">
        <f t="shared" si="3"/>
        <v>Represents at Event</v>
      </c>
      <c r="J11" s="15" t="str">
        <f t="shared" si="4"/>
        <v>All Attempted</v>
      </c>
      <c r="K11" s="18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16" t="s">
        <v>28</v>
      </c>
      <c r="B12" s="15">
        <v>8.0</v>
      </c>
      <c r="C12" s="7">
        <v>79.0</v>
      </c>
      <c r="D12" s="7">
        <v>45.0</v>
      </c>
      <c r="E12" s="7">
        <v>53.0</v>
      </c>
      <c r="F12" s="7">
        <v>46.0</v>
      </c>
      <c r="G12" s="16">
        <f t="shared" si="1"/>
        <v>223</v>
      </c>
      <c r="H12" s="17">
        <f t="shared" si="2"/>
        <v>0.5575</v>
      </c>
      <c r="I12" s="15" t="str">
        <f t="shared" si="3"/>
        <v>Not Eligible</v>
      </c>
      <c r="J12" s="15" t="str">
        <f t="shared" si="4"/>
        <v>All Attempted</v>
      </c>
      <c r="K12" s="19" t="s">
        <v>162</v>
      </c>
      <c r="L12" s="20" t="s">
        <v>163</v>
      </c>
      <c r="M12" s="21" t="s">
        <v>164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16" t="s">
        <v>29</v>
      </c>
      <c r="B13" s="15">
        <v>7.0</v>
      </c>
      <c r="C13" s="7">
        <v>48.0</v>
      </c>
      <c r="D13" s="7"/>
      <c r="E13" s="7">
        <v>62.0</v>
      </c>
      <c r="F13" s="7">
        <v>55.0</v>
      </c>
      <c r="G13" s="16">
        <f t="shared" si="1"/>
        <v>165</v>
      </c>
      <c r="H13" s="17">
        <f t="shared" si="2"/>
        <v>0.4125</v>
      </c>
      <c r="I13" s="15" t="str">
        <f t="shared" si="3"/>
        <v>Not Eligible</v>
      </c>
      <c r="J13" s="15">
        <f t="shared" si="4"/>
        <v>1</v>
      </c>
      <c r="K13" s="22" t="s">
        <v>11</v>
      </c>
      <c r="L13" s="23" t="str">
        <f>IF(VLOOKUP(K13,$A$1:$H$125,8,FALSE)&gt;80%,"A+",IF(VLOOKUP(K13,A1:H125,8,FALSE)&gt;60%,"A",IF(VLOOKUP(K13,A1:H125,8,FALSE)&gt;50%,"B","C")))</f>
        <v>A</v>
      </c>
      <c r="M13" s="23" t="str">
        <f>IFS(VLOOKUP(K13,A1:H125,8,False)&gt;80%,"A+",VLOOKUP(K13,A1:H125,8,False)&gt;60%,"A",VLOOKUP(K13,A1:H125,8,False)&gt;50%,"B",VLOOKUP(K13,A1:H125,8,False)&lt;50%,"C")</f>
        <v>A</v>
      </c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16" t="s">
        <v>30</v>
      </c>
      <c r="B14" s="15">
        <v>9.0</v>
      </c>
      <c r="C14" s="7">
        <v>61.0</v>
      </c>
      <c r="D14" s="7"/>
      <c r="E14" s="7">
        <v>73.0</v>
      </c>
      <c r="F14" s="7">
        <v>48.0</v>
      </c>
      <c r="G14" s="16">
        <f t="shared" si="1"/>
        <v>182</v>
      </c>
      <c r="H14" s="17">
        <f t="shared" si="2"/>
        <v>0.455</v>
      </c>
      <c r="I14" s="15" t="str">
        <f t="shared" si="3"/>
        <v>Not Eligible</v>
      </c>
      <c r="J14" s="15">
        <f t="shared" si="4"/>
        <v>1</v>
      </c>
      <c r="K14" s="18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16" t="s">
        <v>31</v>
      </c>
      <c r="B15" s="15">
        <v>7.0</v>
      </c>
      <c r="C15" s="7">
        <v>58.0</v>
      </c>
      <c r="D15" s="7">
        <v>64.0</v>
      </c>
      <c r="E15" s="7">
        <v>50.0</v>
      </c>
      <c r="F15" s="7">
        <v>76.0</v>
      </c>
      <c r="G15" s="16">
        <f t="shared" si="1"/>
        <v>248</v>
      </c>
      <c r="H15" s="17">
        <f t="shared" si="2"/>
        <v>0.62</v>
      </c>
      <c r="I15" s="15" t="str">
        <f t="shared" si="3"/>
        <v>Not Eligible</v>
      </c>
      <c r="J15" s="15" t="str">
        <f t="shared" si="4"/>
        <v>All Attempted</v>
      </c>
      <c r="K15" s="18" t="s">
        <v>32</v>
      </c>
      <c r="L15" s="15" t="s">
        <v>33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16" t="s">
        <v>34</v>
      </c>
      <c r="B16" s="15">
        <v>10.0</v>
      </c>
      <c r="C16" s="7">
        <v>44.0</v>
      </c>
      <c r="D16" s="7">
        <v>59.0</v>
      </c>
      <c r="E16" s="7">
        <v>60.0</v>
      </c>
      <c r="F16" s="7">
        <v>82.0</v>
      </c>
      <c r="G16" s="16">
        <f t="shared" si="1"/>
        <v>245</v>
      </c>
      <c r="H16" s="17">
        <f t="shared" si="2"/>
        <v>0.6125</v>
      </c>
      <c r="I16" s="15" t="str">
        <f t="shared" si="3"/>
        <v>Not Eligible</v>
      </c>
      <c r="J16" s="15" t="str">
        <f t="shared" si="4"/>
        <v>All Attempted</v>
      </c>
      <c r="K16" s="18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16" t="s">
        <v>35</v>
      </c>
      <c r="B17" s="15">
        <v>7.0</v>
      </c>
      <c r="C17" s="7">
        <v>86.0</v>
      </c>
      <c r="D17" s="7">
        <v>83.0</v>
      </c>
      <c r="E17" s="7">
        <v>86.0</v>
      </c>
      <c r="F17" s="7">
        <v>40.0</v>
      </c>
      <c r="G17" s="16">
        <f t="shared" si="1"/>
        <v>295</v>
      </c>
      <c r="H17" s="17">
        <f t="shared" si="2"/>
        <v>0.7375</v>
      </c>
      <c r="I17" s="15" t="str">
        <f t="shared" si="3"/>
        <v>Not Eligible</v>
      </c>
      <c r="J17" s="15" t="str">
        <f t="shared" si="4"/>
        <v>All Attempted</v>
      </c>
      <c r="K17" s="18"/>
      <c r="L17" s="24" t="s">
        <v>36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6" t="s">
        <v>37</v>
      </c>
      <c r="B18" s="15">
        <v>9.0</v>
      </c>
      <c r="C18" s="7">
        <v>80.0</v>
      </c>
      <c r="D18" s="7">
        <v>70.0</v>
      </c>
      <c r="E18" s="7">
        <v>67.0</v>
      </c>
      <c r="F18" s="7">
        <v>55.0</v>
      </c>
      <c r="G18" s="16">
        <f t="shared" si="1"/>
        <v>272</v>
      </c>
      <c r="H18" s="17">
        <f t="shared" si="2"/>
        <v>0.68</v>
      </c>
      <c r="I18" s="15" t="str">
        <f t="shared" si="3"/>
        <v>Not Eligible</v>
      </c>
      <c r="J18" s="15" t="str">
        <f t="shared" si="4"/>
        <v>All Attempted</v>
      </c>
      <c r="K18" s="18"/>
      <c r="L18" s="15" t="s">
        <v>38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6" t="s">
        <v>39</v>
      </c>
      <c r="B19" s="15">
        <v>7.0</v>
      </c>
      <c r="C19" s="7">
        <v>50.0</v>
      </c>
      <c r="D19" s="7">
        <v>49.0</v>
      </c>
      <c r="E19" s="7">
        <v>84.0</v>
      </c>
      <c r="F19" s="7">
        <v>76.0</v>
      </c>
      <c r="G19" s="16">
        <f t="shared" si="1"/>
        <v>259</v>
      </c>
      <c r="H19" s="17">
        <f t="shared" si="2"/>
        <v>0.6475</v>
      </c>
      <c r="I19" s="15" t="str">
        <f t="shared" si="3"/>
        <v>Not Eligible</v>
      </c>
      <c r="J19" s="15" t="str">
        <f t="shared" si="4"/>
        <v>All Attempted</v>
      </c>
      <c r="K19" s="18"/>
      <c r="L19" s="15" t="s">
        <v>40</v>
      </c>
      <c r="M19" s="15"/>
      <c r="N19" s="15"/>
      <c r="O19" s="15"/>
      <c r="P19" s="2" t="s">
        <v>41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16" t="s">
        <v>42</v>
      </c>
      <c r="B20" s="15">
        <v>8.0</v>
      </c>
      <c r="C20" s="7">
        <v>87.0</v>
      </c>
      <c r="D20" s="7">
        <v>61.0</v>
      </c>
      <c r="E20" s="7">
        <v>63.0</v>
      </c>
      <c r="F20" s="7">
        <v>89.0</v>
      </c>
      <c r="G20" s="16">
        <f t="shared" si="1"/>
        <v>300</v>
      </c>
      <c r="H20" s="17">
        <f t="shared" si="2"/>
        <v>0.75</v>
      </c>
      <c r="I20" s="15" t="str">
        <f t="shared" si="3"/>
        <v>Represents at Event</v>
      </c>
      <c r="J20" s="15" t="str">
        <f t="shared" si="4"/>
        <v>All Attempted</v>
      </c>
      <c r="K20" s="18"/>
      <c r="L20" s="15" t="s">
        <v>43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16" t="s">
        <v>44</v>
      </c>
      <c r="B21" s="15">
        <v>6.0</v>
      </c>
      <c r="C21" s="7">
        <v>51.0</v>
      </c>
      <c r="D21" s="7"/>
      <c r="E21" s="7">
        <v>54.0</v>
      </c>
      <c r="F21" s="7">
        <v>89.0</v>
      </c>
      <c r="G21" s="16">
        <f t="shared" si="1"/>
        <v>194</v>
      </c>
      <c r="H21" s="17">
        <f t="shared" si="2"/>
        <v>0.485</v>
      </c>
      <c r="I21" s="15" t="str">
        <f t="shared" si="3"/>
        <v>Not Eligible</v>
      </c>
      <c r="J21" s="15">
        <f t="shared" si="4"/>
        <v>1</v>
      </c>
      <c r="K21" s="18"/>
      <c r="L21" s="15" t="s">
        <v>45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16" t="s">
        <v>46</v>
      </c>
      <c r="B22" s="15">
        <v>8.0</v>
      </c>
      <c r="C22" s="7">
        <v>89.0</v>
      </c>
      <c r="D22" s="7">
        <v>84.0</v>
      </c>
      <c r="E22" s="7">
        <v>73.0</v>
      </c>
      <c r="F22" s="7">
        <v>43.0</v>
      </c>
      <c r="G22" s="16">
        <f t="shared" si="1"/>
        <v>289</v>
      </c>
      <c r="H22" s="17">
        <f t="shared" si="2"/>
        <v>0.7225</v>
      </c>
      <c r="I22" s="15" t="str">
        <f t="shared" si="3"/>
        <v>Not Eligible</v>
      </c>
      <c r="J22" s="15" t="str">
        <f t="shared" si="4"/>
        <v>All Attempted</v>
      </c>
      <c r="K22" s="18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16" t="s">
        <v>47</v>
      </c>
      <c r="B23" s="15">
        <v>6.0</v>
      </c>
      <c r="C23" s="7">
        <v>64.0</v>
      </c>
      <c r="D23" s="7"/>
      <c r="E23" s="7">
        <v>75.0</v>
      </c>
      <c r="F23" s="7">
        <v>67.0</v>
      </c>
      <c r="G23" s="16">
        <f t="shared" si="1"/>
        <v>206</v>
      </c>
      <c r="H23" s="17">
        <f t="shared" si="2"/>
        <v>0.515</v>
      </c>
      <c r="I23" s="15" t="str">
        <f t="shared" si="3"/>
        <v>Not Eligible</v>
      </c>
      <c r="J23" s="15">
        <f t="shared" si="4"/>
        <v>1</v>
      </c>
      <c r="K23" s="18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16" t="s">
        <v>48</v>
      </c>
      <c r="B24" s="15">
        <v>10.0</v>
      </c>
      <c r="C24" s="7">
        <v>44.0</v>
      </c>
      <c r="D24" s="7">
        <v>52.0</v>
      </c>
      <c r="E24" s="7"/>
      <c r="F24" s="7">
        <v>70.0</v>
      </c>
      <c r="G24" s="16">
        <f t="shared" si="1"/>
        <v>166</v>
      </c>
      <c r="H24" s="17">
        <f t="shared" si="2"/>
        <v>0.415</v>
      </c>
      <c r="I24" s="15" t="str">
        <f t="shared" si="3"/>
        <v>Not Eligible</v>
      </c>
      <c r="J24" s="15">
        <f t="shared" si="4"/>
        <v>1</v>
      </c>
      <c r="K24" s="18"/>
      <c r="L24" s="20" t="s">
        <v>162</v>
      </c>
      <c r="M24" s="20" t="s">
        <v>50</v>
      </c>
      <c r="N24" s="20" t="s">
        <v>51</v>
      </c>
      <c r="O24" s="20" t="s">
        <v>165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16" t="s">
        <v>53</v>
      </c>
      <c r="B25" s="15">
        <v>8.0</v>
      </c>
      <c r="C25" s="7">
        <v>56.0</v>
      </c>
      <c r="D25" s="7">
        <v>85.0</v>
      </c>
      <c r="E25" s="7">
        <v>76.0</v>
      </c>
      <c r="F25" s="7">
        <v>68.0</v>
      </c>
      <c r="G25" s="16">
        <f t="shared" si="1"/>
        <v>285</v>
      </c>
      <c r="H25" s="17">
        <f t="shared" si="2"/>
        <v>0.7125</v>
      </c>
      <c r="I25" s="15" t="str">
        <f t="shared" si="3"/>
        <v>Not Eligible</v>
      </c>
      <c r="J25" s="15" t="str">
        <f t="shared" si="4"/>
        <v>All Attempted</v>
      </c>
      <c r="K25" s="18"/>
      <c r="L25" s="23" t="s">
        <v>57</v>
      </c>
      <c r="M25" s="25" t="str">
        <f>IF(VLOOKUP(L25,$A$1:$B$125,2,0)=10,"Yes","No")</f>
        <v>Yes</v>
      </c>
      <c r="N25" s="25" t="str">
        <f>IF(M25="Yes",IF(AND(VLOOKUP(L25,$A$2:$D$125,3,0)&gt;60,VLOOKUP(L25,$A$2:$D$125,4,0)&gt;60),"Yes","No"),"N/A")</f>
        <v>Yes</v>
      </c>
      <c r="O25" s="25" t="str">
        <f>IF(M25="Yes",IF(AND(VLOOKUP(L25,$A$2:$D$125,3,0)&gt;70,VLOOKUP(L25,$A$2:$D$125,4,0)&gt;70,VLOOKUP(L25,$A$2:$H$125,8,0)&gt;70%),"Full Scholarship",IF(AND(VLOOKUP(L25,$A$2:$D$125,3,0)&gt;60,VLOOKUP(L25,$A$2:$D$125,4,0)&gt;60,VLOOKUP(L25,$A$2:$H$125,8,0)&gt;60%),"Partial Scholarship","No Scholarship")),"N/A")</f>
        <v>Partial Scholarship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16" t="s">
        <v>54</v>
      </c>
      <c r="B26" s="15">
        <v>9.0</v>
      </c>
      <c r="C26" s="7">
        <v>55.0</v>
      </c>
      <c r="D26" s="7"/>
      <c r="E26" s="7">
        <v>82.0</v>
      </c>
      <c r="F26" s="7">
        <v>41.0</v>
      </c>
      <c r="G26" s="16">
        <f t="shared" si="1"/>
        <v>178</v>
      </c>
      <c r="H26" s="17">
        <f t="shared" si="2"/>
        <v>0.445</v>
      </c>
      <c r="I26" s="15" t="str">
        <f t="shared" si="3"/>
        <v>Not Eligible</v>
      </c>
      <c r="J26" s="15">
        <f t="shared" si="4"/>
        <v>1</v>
      </c>
      <c r="K26" s="18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6" t="s">
        <v>56</v>
      </c>
      <c r="B27" s="15">
        <v>8.0</v>
      </c>
      <c r="C27" s="7">
        <v>44.0</v>
      </c>
      <c r="D27" s="7">
        <v>60.0</v>
      </c>
      <c r="E27" s="7">
        <v>59.0</v>
      </c>
      <c r="F27" s="7">
        <v>64.0</v>
      </c>
      <c r="G27" s="16">
        <f t="shared" si="1"/>
        <v>227</v>
      </c>
      <c r="H27" s="17">
        <f t="shared" si="2"/>
        <v>0.5675</v>
      </c>
      <c r="I27" s="15" t="str">
        <f t="shared" si="3"/>
        <v>Not Eligible</v>
      </c>
      <c r="J27" s="15" t="str">
        <f t="shared" si="4"/>
        <v>All Attempted</v>
      </c>
      <c r="K27" s="18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6" t="s">
        <v>57</v>
      </c>
      <c r="B28" s="15">
        <v>10.0</v>
      </c>
      <c r="C28" s="7">
        <v>88.0</v>
      </c>
      <c r="D28" s="7">
        <v>70.0</v>
      </c>
      <c r="E28" s="7">
        <v>85.0</v>
      </c>
      <c r="F28" s="7">
        <v>45.0</v>
      </c>
      <c r="G28" s="16">
        <f t="shared" si="1"/>
        <v>288</v>
      </c>
      <c r="H28" s="17">
        <f t="shared" si="2"/>
        <v>0.72</v>
      </c>
      <c r="I28" s="15" t="str">
        <f t="shared" si="3"/>
        <v>Not Eligible</v>
      </c>
      <c r="J28" s="15" t="str">
        <f t="shared" si="4"/>
        <v>All Attempted</v>
      </c>
      <c r="K28" s="18" t="s">
        <v>58</v>
      </c>
      <c r="L28" s="15" t="s">
        <v>59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16" t="s">
        <v>60</v>
      </c>
      <c r="B29" s="15">
        <v>8.0</v>
      </c>
      <c r="C29" s="7">
        <v>81.0</v>
      </c>
      <c r="D29" s="7">
        <v>75.0</v>
      </c>
      <c r="E29" s="7">
        <v>58.0</v>
      </c>
      <c r="F29" s="7">
        <v>56.0</v>
      </c>
      <c r="G29" s="16">
        <f t="shared" si="1"/>
        <v>270</v>
      </c>
      <c r="H29" s="17">
        <f t="shared" si="2"/>
        <v>0.675</v>
      </c>
      <c r="I29" s="15" t="str">
        <f t="shared" si="3"/>
        <v>Not Eligible</v>
      </c>
      <c r="J29" s="15" t="str">
        <f t="shared" si="4"/>
        <v>All Attempted</v>
      </c>
      <c r="K29" s="18"/>
      <c r="L29" s="15" t="s">
        <v>61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16" t="s">
        <v>62</v>
      </c>
      <c r="B30" s="15">
        <v>9.0</v>
      </c>
      <c r="C30" s="7"/>
      <c r="D30" s="7"/>
      <c r="E30" s="7"/>
      <c r="F30" s="7"/>
      <c r="G30" s="16">
        <f t="shared" si="1"/>
        <v>0</v>
      </c>
      <c r="H30" s="17">
        <f t="shared" si="2"/>
        <v>0</v>
      </c>
      <c r="I30" s="15" t="str">
        <f t="shared" si="3"/>
        <v>Not Eligible</v>
      </c>
      <c r="J30" s="15">
        <f t="shared" si="4"/>
        <v>4</v>
      </c>
      <c r="K30" s="18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16" t="s">
        <v>63</v>
      </c>
      <c r="B31" s="15">
        <v>8.0</v>
      </c>
      <c r="C31" s="7">
        <v>49.0</v>
      </c>
      <c r="D31" s="7">
        <v>79.0</v>
      </c>
      <c r="E31" s="7">
        <v>80.0</v>
      </c>
      <c r="F31" s="7">
        <v>51.0</v>
      </c>
      <c r="G31" s="16">
        <f t="shared" si="1"/>
        <v>259</v>
      </c>
      <c r="H31" s="17">
        <f t="shared" si="2"/>
        <v>0.6475</v>
      </c>
      <c r="I31" s="15" t="str">
        <f t="shared" si="3"/>
        <v>Not Eligible</v>
      </c>
      <c r="J31" s="15" t="str">
        <f t="shared" si="4"/>
        <v>All Attempted</v>
      </c>
      <c r="K31" s="18"/>
      <c r="L31" s="15" t="s">
        <v>64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16" t="s">
        <v>65</v>
      </c>
      <c r="B32" s="15">
        <v>7.0</v>
      </c>
      <c r="C32" s="7">
        <v>80.0</v>
      </c>
      <c r="D32" s="7">
        <v>61.0</v>
      </c>
      <c r="E32" s="7">
        <v>68.0</v>
      </c>
      <c r="F32" s="7">
        <v>48.0</v>
      </c>
      <c r="G32" s="16">
        <f t="shared" si="1"/>
        <v>257</v>
      </c>
      <c r="H32" s="17">
        <f t="shared" si="2"/>
        <v>0.6425</v>
      </c>
      <c r="I32" s="15" t="str">
        <f t="shared" si="3"/>
        <v>Not Eligible</v>
      </c>
      <c r="J32" s="15" t="str">
        <f t="shared" si="4"/>
        <v>All Attempted</v>
      </c>
      <c r="K32" s="18"/>
      <c r="L32" s="2" t="s">
        <v>66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6" t="s">
        <v>67</v>
      </c>
      <c r="B33" s="15">
        <v>8.0</v>
      </c>
      <c r="C33" s="7"/>
      <c r="D33" s="7"/>
      <c r="E33" s="7"/>
      <c r="F33" s="7"/>
      <c r="G33" s="16">
        <f t="shared" si="1"/>
        <v>0</v>
      </c>
      <c r="H33" s="17">
        <f t="shared" si="2"/>
        <v>0</v>
      </c>
      <c r="I33" s="15" t="str">
        <f t="shared" si="3"/>
        <v>Not Eligible</v>
      </c>
      <c r="J33" s="15">
        <f t="shared" si="4"/>
        <v>4</v>
      </c>
      <c r="K33" s="18" t="s">
        <v>68</v>
      </c>
      <c r="L33" s="15" t="s">
        <v>69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6" t="s">
        <v>70</v>
      </c>
      <c r="B34" s="15">
        <v>8.0</v>
      </c>
      <c r="C34" s="7">
        <v>51.0</v>
      </c>
      <c r="D34" s="7">
        <v>77.0</v>
      </c>
      <c r="E34" s="7">
        <v>85.0</v>
      </c>
      <c r="F34" s="7">
        <v>74.0</v>
      </c>
      <c r="G34" s="16">
        <f t="shared" si="1"/>
        <v>287</v>
      </c>
      <c r="H34" s="17">
        <f t="shared" si="2"/>
        <v>0.7175</v>
      </c>
      <c r="I34" s="15" t="str">
        <f t="shared" si="3"/>
        <v>Not Eligible</v>
      </c>
      <c r="J34" s="15" t="str">
        <f t="shared" si="4"/>
        <v>All Attempted</v>
      </c>
      <c r="K34" s="18"/>
      <c r="L34" s="15" t="s">
        <v>166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6" t="s">
        <v>71</v>
      </c>
      <c r="B35" s="15">
        <v>9.0</v>
      </c>
      <c r="C35" s="7">
        <v>90.0</v>
      </c>
      <c r="D35" s="7">
        <v>86.0</v>
      </c>
      <c r="E35" s="7">
        <v>79.0</v>
      </c>
      <c r="F35" s="7">
        <v>61.0</v>
      </c>
      <c r="G35" s="16">
        <f t="shared" si="1"/>
        <v>316</v>
      </c>
      <c r="H35" s="17">
        <f t="shared" si="2"/>
        <v>0.79</v>
      </c>
      <c r="I35" s="15" t="str">
        <f t="shared" si="3"/>
        <v>Not Eligible</v>
      </c>
      <c r="J35" s="15" t="str">
        <f t="shared" si="4"/>
        <v>All Attempted</v>
      </c>
      <c r="K35" s="18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6" t="s">
        <v>72</v>
      </c>
      <c r="B36" s="15">
        <v>8.0</v>
      </c>
      <c r="C36" s="7">
        <v>56.0</v>
      </c>
      <c r="D36" s="7">
        <v>59.0</v>
      </c>
      <c r="E36" s="7">
        <v>51.0</v>
      </c>
      <c r="F36" s="7">
        <v>51.0</v>
      </c>
      <c r="G36" s="16">
        <f t="shared" si="1"/>
        <v>217</v>
      </c>
      <c r="H36" s="17">
        <f t="shared" si="2"/>
        <v>0.5425</v>
      </c>
      <c r="I36" s="15" t="str">
        <f t="shared" si="3"/>
        <v>Not Eligible</v>
      </c>
      <c r="J36" s="15" t="str">
        <f t="shared" si="4"/>
        <v>All Attempted</v>
      </c>
      <c r="K36" s="18"/>
      <c r="L36" s="25" t="s">
        <v>167</v>
      </c>
      <c r="M36" s="25" t="s">
        <v>1</v>
      </c>
      <c r="N36" s="25" t="s">
        <v>168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6" t="s">
        <v>73</v>
      </c>
      <c r="B37" s="15">
        <v>6.0</v>
      </c>
      <c r="C37" s="7">
        <v>71.0</v>
      </c>
      <c r="D37" s="7">
        <v>76.0</v>
      </c>
      <c r="E37" s="7">
        <v>82.0</v>
      </c>
      <c r="F37" s="7">
        <v>80.0</v>
      </c>
      <c r="G37" s="16">
        <f t="shared" si="1"/>
        <v>309</v>
      </c>
      <c r="H37" s="17">
        <f t="shared" si="2"/>
        <v>0.7725</v>
      </c>
      <c r="I37" s="15" t="str">
        <f t="shared" si="3"/>
        <v>Represents at Event</v>
      </c>
      <c r="J37" s="15" t="str">
        <f t="shared" si="4"/>
        <v>All Attempted</v>
      </c>
      <c r="K37" s="18"/>
      <c r="L37" s="26" t="s">
        <v>169</v>
      </c>
      <c r="M37" s="26">
        <v>10.0</v>
      </c>
      <c r="N37" s="26" t="s">
        <v>170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6" t="s">
        <v>74</v>
      </c>
      <c r="B38" s="15">
        <v>9.0</v>
      </c>
      <c r="C38" s="7"/>
      <c r="D38" s="7"/>
      <c r="E38" s="7"/>
      <c r="F38" s="7"/>
      <c r="G38" s="16">
        <f t="shared" si="1"/>
        <v>0</v>
      </c>
      <c r="H38" s="17">
        <f t="shared" si="2"/>
        <v>0</v>
      </c>
      <c r="I38" s="15" t="str">
        <f t="shared" si="3"/>
        <v>Not Eligible</v>
      </c>
      <c r="J38" s="15">
        <f t="shared" si="4"/>
        <v>4</v>
      </c>
      <c r="K38" s="18"/>
      <c r="L38" s="26" t="s">
        <v>171</v>
      </c>
      <c r="M38" s="26">
        <v>8.0</v>
      </c>
      <c r="N38" s="26">
        <v>3.0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6" t="s">
        <v>75</v>
      </c>
      <c r="B39" s="15">
        <v>7.0</v>
      </c>
      <c r="C39" s="7"/>
      <c r="D39" s="7"/>
      <c r="E39" s="7"/>
      <c r="F39" s="7"/>
      <c r="G39" s="16">
        <f t="shared" si="1"/>
        <v>0</v>
      </c>
      <c r="H39" s="17">
        <f t="shared" si="2"/>
        <v>0</v>
      </c>
      <c r="I39" s="15" t="str">
        <f t="shared" si="3"/>
        <v>Not Eligible</v>
      </c>
      <c r="J39" s="15">
        <f t="shared" si="4"/>
        <v>4</v>
      </c>
      <c r="K39" s="18"/>
      <c r="L39" s="26"/>
      <c r="M39" s="26"/>
      <c r="N39" s="26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6" t="s">
        <v>76</v>
      </c>
      <c r="B40" s="15">
        <v>9.0</v>
      </c>
      <c r="C40" s="7"/>
      <c r="D40" s="7"/>
      <c r="E40" s="7"/>
      <c r="F40" s="7"/>
      <c r="G40" s="16">
        <f t="shared" si="1"/>
        <v>0</v>
      </c>
      <c r="H40" s="17">
        <f t="shared" si="2"/>
        <v>0</v>
      </c>
      <c r="I40" s="15" t="str">
        <f t="shared" si="3"/>
        <v>Not Eligible</v>
      </c>
      <c r="J40" s="15">
        <f t="shared" si="4"/>
        <v>4</v>
      </c>
      <c r="K40" s="18"/>
      <c r="L40" s="26"/>
      <c r="M40" s="26"/>
      <c r="N40" s="26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6" t="s">
        <v>77</v>
      </c>
      <c r="B41" s="15">
        <v>8.0</v>
      </c>
      <c r="C41" s="7"/>
      <c r="D41" s="7"/>
      <c r="E41" s="7"/>
      <c r="F41" s="7"/>
      <c r="G41" s="16">
        <f t="shared" si="1"/>
        <v>0</v>
      </c>
      <c r="H41" s="17">
        <f t="shared" si="2"/>
        <v>0</v>
      </c>
      <c r="I41" s="15" t="str">
        <f t="shared" si="3"/>
        <v>Not Eligible</v>
      </c>
      <c r="J41" s="15">
        <f t="shared" si="4"/>
        <v>4</v>
      </c>
      <c r="K41" s="18"/>
      <c r="L41" s="26"/>
      <c r="M41" s="26"/>
      <c r="N41" s="26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6" t="s">
        <v>78</v>
      </c>
      <c r="B42" s="15">
        <v>10.0</v>
      </c>
      <c r="C42" s="7"/>
      <c r="D42" s="7"/>
      <c r="E42" s="7"/>
      <c r="F42" s="7"/>
      <c r="G42" s="16">
        <f t="shared" si="1"/>
        <v>0</v>
      </c>
      <c r="H42" s="17">
        <f t="shared" si="2"/>
        <v>0</v>
      </c>
      <c r="I42" s="15" t="str">
        <f t="shared" si="3"/>
        <v>Not Eligible</v>
      </c>
      <c r="J42" s="15">
        <f t="shared" si="4"/>
        <v>4</v>
      </c>
      <c r="K42" s="18"/>
      <c r="L42" s="26"/>
      <c r="M42" s="26"/>
      <c r="N42" s="26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6" t="s">
        <v>79</v>
      </c>
      <c r="B43" s="15">
        <v>9.0</v>
      </c>
      <c r="C43" s="7"/>
      <c r="D43" s="7"/>
      <c r="E43" s="7"/>
      <c r="F43" s="7"/>
      <c r="G43" s="16">
        <f t="shared" si="1"/>
        <v>0</v>
      </c>
      <c r="H43" s="17">
        <f t="shared" si="2"/>
        <v>0</v>
      </c>
      <c r="I43" s="15" t="str">
        <f t="shared" si="3"/>
        <v>Not Eligible</v>
      </c>
      <c r="J43" s="15">
        <f t="shared" si="4"/>
        <v>4</v>
      </c>
      <c r="K43" s="18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6" t="s">
        <v>80</v>
      </c>
      <c r="B44" s="15">
        <v>7.0</v>
      </c>
      <c r="C44" s="7">
        <v>71.0</v>
      </c>
      <c r="D44" s="7">
        <v>89.0</v>
      </c>
      <c r="E44" s="7">
        <v>55.0</v>
      </c>
      <c r="F44" s="7">
        <v>49.0</v>
      </c>
      <c r="G44" s="16">
        <f t="shared" si="1"/>
        <v>264</v>
      </c>
      <c r="H44" s="17">
        <f t="shared" si="2"/>
        <v>0.66</v>
      </c>
      <c r="I44" s="15" t="str">
        <f t="shared" si="3"/>
        <v>Not Eligible</v>
      </c>
      <c r="J44" s="15" t="str">
        <f t="shared" si="4"/>
        <v>All Attempted</v>
      </c>
      <c r="K44" s="18"/>
      <c r="L44" s="25" t="s">
        <v>167</v>
      </c>
      <c r="M44" s="25" t="s">
        <v>1</v>
      </c>
      <c r="N44" s="25" t="s">
        <v>168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6" t="s">
        <v>81</v>
      </c>
      <c r="B45" s="15">
        <v>8.0</v>
      </c>
      <c r="C45" s="7">
        <v>89.0</v>
      </c>
      <c r="D45" s="7">
        <v>53.0</v>
      </c>
      <c r="E45" s="7">
        <v>47.0</v>
      </c>
      <c r="F45" s="7">
        <v>40.0</v>
      </c>
      <c r="G45" s="16">
        <f t="shared" si="1"/>
        <v>229</v>
      </c>
      <c r="H45" s="17">
        <f t="shared" si="2"/>
        <v>0.5725</v>
      </c>
      <c r="I45" s="15" t="str">
        <f t="shared" si="3"/>
        <v>Not Eligible</v>
      </c>
      <c r="J45" s="15" t="str">
        <f t="shared" si="4"/>
        <v>All Attempted</v>
      </c>
      <c r="K45" s="18"/>
      <c r="L45" s="27" t="s">
        <v>11</v>
      </c>
      <c r="M45" s="26">
        <f t="shared" ref="M45:M168" si="5">VLOOKUP(L45,$A$1:$I$125,2,FALSE)</f>
        <v>8</v>
      </c>
      <c r="N45" s="26" t="str">
        <f t="shared" ref="N45:N168" si="6">VLOOKUP(L45,$A$2:$J$125,10,FALSE)</f>
        <v>All Attempted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6" t="s">
        <v>82</v>
      </c>
      <c r="B46" s="15">
        <v>10.0</v>
      </c>
      <c r="C46" s="7">
        <v>56.0</v>
      </c>
      <c r="D46" s="7">
        <v>75.0</v>
      </c>
      <c r="E46" s="7">
        <v>73.0</v>
      </c>
      <c r="F46" s="7">
        <v>80.0</v>
      </c>
      <c r="G46" s="16">
        <f t="shared" si="1"/>
        <v>284</v>
      </c>
      <c r="H46" s="17">
        <f t="shared" si="2"/>
        <v>0.71</v>
      </c>
      <c r="I46" s="15" t="str">
        <f t="shared" si="3"/>
        <v>Not Eligible</v>
      </c>
      <c r="J46" s="15" t="str">
        <f t="shared" si="4"/>
        <v>All Attempted</v>
      </c>
      <c r="K46" s="18"/>
      <c r="L46" s="27" t="s">
        <v>13</v>
      </c>
      <c r="M46" s="26">
        <f t="shared" si="5"/>
        <v>6</v>
      </c>
      <c r="N46" s="26" t="str">
        <f t="shared" si="6"/>
        <v>All Attempted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6" t="s">
        <v>83</v>
      </c>
      <c r="B47" s="15">
        <v>8.0</v>
      </c>
      <c r="C47" s="7">
        <v>48.0</v>
      </c>
      <c r="D47" s="7">
        <v>81.0</v>
      </c>
      <c r="E47" s="7">
        <v>69.0</v>
      </c>
      <c r="F47" s="7">
        <v>69.0</v>
      </c>
      <c r="G47" s="16">
        <f t="shared" si="1"/>
        <v>267</v>
      </c>
      <c r="H47" s="17">
        <f t="shared" si="2"/>
        <v>0.6675</v>
      </c>
      <c r="I47" s="15" t="str">
        <f t="shared" si="3"/>
        <v>Not Eligible</v>
      </c>
      <c r="J47" s="15" t="str">
        <f t="shared" si="4"/>
        <v>All Attempted</v>
      </c>
      <c r="K47" s="18"/>
      <c r="L47" s="27" t="s">
        <v>14</v>
      </c>
      <c r="M47" s="26">
        <f t="shared" si="5"/>
        <v>7</v>
      </c>
      <c r="N47" s="26" t="str">
        <f t="shared" si="6"/>
        <v>All Attempted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6" t="s">
        <v>84</v>
      </c>
      <c r="B48" s="15">
        <v>8.0</v>
      </c>
      <c r="C48" s="7">
        <v>90.0</v>
      </c>
      <c r="D48" s="7">
        <v>64.0</v>
      </c>
      <c r="E48" s="7">
        <v>79.0</v>
      </c>
      <c r="F48" s="7">
        <v>76.0</v>
      </c>
      <c r="G48" s="16">
        <f t="shared" si="1"/>
        <v>309</v>
      </c>
      <c r="H48" s="17">
        <f t="shared" si="2"/>
        <v>0.7725</v>
      </c>
      <c r="I48" s="15" t="str">
        <f t="shared" si="3"/>
        <v>Represents at Event</v>
      </c>
      <c r="J48" s="15" t="str">
        <f t="shared" si="4"/>
        <v>All Attempted</v>
      </c>
      <c r="K48" s="18"/>
      <c r="L48" s="27" t="s">
        <v>15</v>
      </c>
      <c r="M48" s="26">
        <f t="shared" si="5"/>
        <v>9</v>
      </c>
      <c r="N48" s="26" t="str">
        <f t="shared" si="6"/>
        <v>All Attempted</v>
      </c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6" t="s">
        <v>85</v>
      </c>
      <c r="B49" s="15">
        <v>8.0</v>
      </c>
      <c r="C49" s="7">
        <v>83.0</v>
      </c>
      <c r="D49" s="7">
        <v>44.0</v>
      </c>
      <c r="E49" s="7">
        <v>45.0</v>
      </c>
      <c r="F49" s="7">
        <v>74.0</v>
      </c>
      <c r="G49" s="16">
        <f t="shared" si="1"/>
        <v>246</v>
      </c>
      <c r="H49" s="17">
        <f t="shared" si="2"/>
        <v>0.615</v>
      </c>
      <c r="I49" s="15" t="str">
        <f t="shared" si="3"/>
        <v>Represents at Event</v>
      </c>
      <c r="J49" s="15" t="str">
        <f t="shared" si="4"/>
        <v>All Attempted</v>
      </c>
      <c r="K49" s="18"/>
      <c r="L49" s="27" t="s">
        <v>17</v>
      </c>
      <c r="M49" s="26">
        <f t="shared" si="5"/>
        <v>10</v>
      </c>
      <c r="N49" s="26" t="str">
        <f t="shared" si="6"/>
        <v>All Attempted</v>
      </c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6" t="s">
        <v>86</v>
      </c>
      <c r="B50" s="15">
        <v>7.0</v>
      </c>
      <c r="C50" s="7">
        <v>54.0</v>
      </c>
      <c r="D50" s="7">
        <v>68.0</v>
      </c>
      <c r="E50" s="7"/>
      <c r="F50" s="7">
        <v>42.0</v>
      </c>
      <c r="G50" s="16">
        <f t="shared" si="1"/>
        <v>164</v>
      </c>
      <c r="H50" s="17">
        <f t="shared" si="2"/>
        <v>0.41</v>
      </c>
      <c r="I50" s="15" t="str">
        <f t="shared" si="3"/>
        <v>Not Eligible</v>
      </c>
      <c r="J50" s="15">
        <f t="shared" si="4"/>
        <v>1</v>
      </c>
      <c r="K50" s="18"/>
      <c r="L50" s="27" t="s">
        <v>19</v>
      </c>
      <c r="M50" s="26">
        <f t="shared" si="5"/>
        <v>10</v>
      </c>
      <c r="N50" s="26" t="str">
        <f t="shared" si="6"/>
        <v>All Attempted</v>
      </c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6" t="s">
        <v>87</v>
      </c>
      <c r="B51" s="15">
        <v>9.0</v>
      </c>
      <c r="C51" s="7">
        <v>82.0</v>
      </c>
      <c r="D51" s="7">
        <v>40.0</v>
      </c>
      <c r="E51" s="7">
        <v>84.0</v>
      </c>
      <c r="F51" s="7">
        <v>83.0</v>
      </c>
      <c r="G51" s="16">
        <f t="shared" si="1"/>
        <v>289</v>
      </c>
      <c r="H51" s="17">
        <f t="shared" si="2"/>
        <v>0.7225</v>
      </c>
      <c r="I51" s="15" t="str">
        <f t="shared" si="3"/>
        <v>Represents at Event</v>
      </c>
      <c r="J51" s="15" t="str">
        <f t="shared" si="4"/>
        <v>All Attempted</v>
      </c>
      <c r="K51" s="18"/>
      <c r="L51" s="27" t="s">
        <v>21</v>
      </c>
      <c r="M51" s="26">
        <f t="shared" si="5"/>
        <v>7</v>
      </c>
      <c r="N51" s="26" t="str">
        <f t="shared" si="6"/>
        <v>All Attempted</v>
      </c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6" t="s">
        <v>88</v>
      </c>
      <c r="B52" s="15">
        <v>6.0</v>
      </c>
      <c r="C52" s="7">
        <v>90.0</v>
      </c>
      <c r="D52" s="7">
        <v>60.0</v>
      </c>
      <c r="E52" s="7">
        <v>79.0</v>
      </c>
      <c r="F52" s="7">
        <v>50.0</v>
      </c>
      <c r="G52" s="16">
        <f t="shared" si="1"/>
        <v>279</v>
      </c>
      <c r="H52" s="17">
        <f t="shared" si="2"/>
        <v>0.6975</v>
      </c>
      <c r="I52" s="15" t="str">
        <f t="shared" si="3"/>
        <v>Not Eligible</v>
      </c>
      <c r="J52" s="15" t="str">
        <f t="shared" si="4"/>
        <v>All Attempted</v>
      </c>
      <c r="K52" s="18"/>
      <c r="L52" s="27" t="s">
        <v>23</v>
      </c>
      <c r="M52" s="26">
        <f t="shared" si="5"/>
        <v>8</v>
      </c>
      <c r="N52" s="26" t="str">
        <f t="shared" si="6"/>
        <v>All Attempted</v>
      </c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6" t="s">
        <v>89</v>
      </c>
      <c r="B53" s="15">
        <v>7.0</v>
      </c>
      <c r="C53" s="7">
        <v>81.0</v>
      </c>
      <c r="D53" s="7">
        <v>85.0</v>
      </c>
      <c r="E53" s="7">
        <v>83.0</v>
      </c>
      <c r="F53" s="7">
        <v>43.0</v>
      </c>
      <c r="G53" s="16">
        <f t="shared" si="1"/>
        <v>292</v>
      </c>
      <c r="H53" s="17">
        <f t="shared" si="2"/>
        <v>0.73</v>
      </c>
      <c r="I53" s="15" t="str">
        <f t="shared" si="3"/>
        <v>Not Eligible</v>
      </c>
      <c r="J53" s="15" t="str">
        <f t="shared" si="4"/>
        <v>All Attempted</v>
      </c>
      <c r="K53" s="18"/>
      <c r="L53" s="27" t="s">
        <v>25</v>
      </c>
      <c r="M53" s="26">
        <f t="shared" si="5"/>
        <v>8</v>
      </c>
      <c r="N53" s="26" t="str">
        <f t="shared" si="6"/>
        <v>All Attempted</v>
      </c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6" t="s">
        <v>90</v>
      </c>
      <c r="B54" s="15">
        <v>6.0</v>
      </c>
      <c r="C54" s="7">
        <v>45.0</v>
      </c>
      <c r="D54" s="7">
        <v>72.0</v>
      </c>
      <c r="E54" s="7">
        <v>51.0</v>
      </c>
      <c r="F54" s="7">
        <v>59.0</v>
      </c>
      <c r="G54" s="16">
        <f t="shared" si="1"/>
        <v>227</v>
      </c>
      <c r="H54" s="17">
        <f t="shared" si="2"/>
        <v>0.5675</v>
      </c>
      <c r="I54" s="15" t="str">
        <f t="shared" si="3"/>
        <v>Not Eligible</v>
      </c>
      <c r="J54" s="15" t="str">
        <f t="shared" si="4"/>
        <v>All Attempted</v>
      </c>
      <c r="K54" s="18"/>
      <c r="L54" s="27" t="s">
        <v>27</v>
      </c>
      <c r="M54" s="26">
        <f t="shared" si="5"/>
        <v>6</v>
      </c>
      <c r="N54" s="26" t="str">
        <f t="shared" si="6"/>
        <v>All Attempted</v>
      </c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6" t="s">
        <v>91</v>
      </c>
      <c r="B55" s="15">
        <v>9.0</v>
      </c>
      <c r="C55" s="7">
        <v>77.0</v>
      </c>
      <c r="D55" s="7">
        <v>84.0</v>
      </c>
      <c r="E55" s="7"/>
      <c r="F55" s="7">
        <v>84.0</v>
      </c>
      <c r="G55" s="16">
        <f t="shared" si="1"/>
        <v>245</v>
      </c>
      <c r="H55" s="17">
        <f t="shared" si="2"/>
        <v>0.6125</v>
      </c>
      <c r="I55" s="15" t="str">
        <f t="shared" si="3"/>
        <v>Represents at Event</v>
      </c>
      <c r="J55" s="15">
        <f t="shared" si="4"/>
        <v>1</v>
      </c>
      <c r="K55" s="18"/>
      <c r="L55" s="27" t="s">
        <v>28</v>
      </c>
      <c r="M55" s="26">
        <f t="shared" si="5"/>
        <v>8</v>
      </c>
      <c r="N55" s="26" t="str">
        <f t="shared" si="6"/>
        <v>All Attempted</v>
      </c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6" t="s">
        <v>92</v>
      </c>
      <c r="B56" s="15">
        <v>9.0</v>
      </c>
      <c r="C56" s="7">
        <v>67.0</v>
      </c>
      <c r="D56" s="7">
        <v>85.0</v>
      </c>
      <c r="E56" s="7">
        <v>69.0</v>
      </c>
      <c r="F56" s="7">
        <v>72.0</v>
      </c>
      <c r="G56" s="16">
        <f t="shared" si="1"/>
        <v>293</v>
      </c>
      <c r="H56" s="17">
        <f t="shared" si="2"/>
        <v>0.7325</v>
      </c>
      <c r="I56" s="15" t="str">
        <f t="shared" si="3"/>
        <v>Represents at Event</v>
      </c>
      <c r="J56" s="15" t="str">
        <f t="shared" si="4"/>
        <v>All Attempted</v>
      </c>
      <c r="K56" s="18"/>
      <c r="L56" s="27" t="s">
        <v>29</v>
      </c>
      <c r="M56" s="26">
        <f t="shared" si="5"/>
        <v>7</v>
      </c>
      <c r="N56" s="26">
        <f t="shared" si="6"/>
        <v>1</v>
      </c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6" t="s">
        <v>93</v>
      </c>
      <c r="B57" s="15">
        <v>6.0</v>
      </c>
      <c r="C57" s="7">
        <v>79.0</v>
      </c>
      <c r="D57" s="7"/>
      <c r="E57" s="7">
        <v>52.0</v>
      </c>
      <c r="F57" s="7">
        <v>73.0</v>
      </c>
      <c r="G57" s="16">
        <f t="shared" si="1"/>
        <v>204</v>
      </c>
      <c r="H57" s="17">
        <f t="shared" si="2"/>
        <v>0.51</v>
      </c>
      <c r="I57" s="15" t="str">
        <f t="shared" si="3"/>
        <v>Represents at Event</v>
      </c>
      <c r="J57" s="15">
        <f t="shared" si="4"/>
        <v>1</v>
      </c>
      <c r="K57" s="18"/>
      <c r="L57" s="27" t="s">
        <v>30</v>
      </c>
      <c r="M57" s="26">
        <f t="shared" si="5"/>
        <v>9</v>
      </c>
      <c r="N57" s="26">
        <f t="shared" si="6"/>
        <v>1</v>
      </c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6" t="s">
        <v>94</v>
      </c>
      <c r="B58" s="15">
        <v>9.0</v>
      </c>
      <c r="C58" s="7">
        <v>74.0</v>
      </c>
      <c r="D58" s="7">
        <v>59.0</v>
      </c>
      <c r="E58" s="7">
        <v>43.0</v>
      </c>
      <c r="F58" s="7">
        <v>89.0</v>
      </c>
      <c r="G58" s="16">
        <f t="shared" si="1"/>
        <v>265</v>
      </c>
      <c r="H58" s="17">
        <f t="shared" si="2"/>
        <v>0.6625</v>
      </c>
      <c r="I58" s="15" t="str">
        <f t="shared" si="3"/>
        <v>Represents at Event</v>
      </c>
      <c r="J58" s="15" t="str">
        <f t="shared" si="4"/>
        <v>All Attempted</v>
      </c>
      <c r="K58" s="18"/>
      <c r="L58" s="27" t="s">
        <v>31</v>
      </c>
      <c r="M58" s="26">
        <f t="shared" si="5"/>
        <v>7</v>
      </c>
      <c r="N58" s="26" t="str">
        <f t="shared" si="6"/>
        <v>All Attempted</v>
      </c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6" t="s">
        <v>95</v>
      </c>
      <c r="B59" s="15">
        <v>7.0</v>
      </c>
      <c r="C59" s="7">
        <v>84.0</v>
      </c>
      <c r="D59" s="7">
        <v>60.0</v>
      </c>
      <c r="E59" s="7"/>
      <c r="F59" s="7">
        <v>60.0</v>
      </c>
      <c r="G59" s="16">
        <f t="shared" si="1"/>
        <v>204</v>
      </c>
      <c r="H59" s="17">
        <f t="shared" si="2"/>
        <v>0.51</v>
      </c>
      <c r="I59" s="15" t="str">
        <f t="shared" si="3"/>
        <v>Not Eligible</v>
      </c>
      <c r="J59" s="15">
        <f t="shared" si="4"/>
        <v>1</v>
      </c>
      <c r="K59" s="18"/>
      <c r="L59" s="27" t="s">
        <v>34</v>
      </c>
      <c r="M59" s="26">
        <f t="shared" si="5"/>
        <v>10</v>
      </c>
      <c r="N59" s="26" t="str">
        <f t="shared" si="6"/>
        <v>All Attempted</v>
      </c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6" t="s">
        <v>96</v>
      </c>
      <c r="B60" s="15">
        <v>7.0</v>
      </c>
      <c r="C60" s="7">
        <v>86.0</v>
      </c>
      <c r="D60" s="7">
        <v>49.0</v>
      </c>
      <c r="E60" s="7">
        <v>59.0</v>
      </c>
      <c r="F60" s="7">
        <v>86.0</v>
      </c>
      <c r="G60" s="16">
        <f t="shared" si="1"/>
        <v>280</v>
      </c>
      <c r="H60" s="17">
        <f t="shared" si="2"/>
        <v>0.7</v>
      </c>
      <c r="I60" s="15" t="str">
        <f t="shared" si="3"/>
        <v>Represents at Event</v>
      </c>
      <c r="J60" s="15" t="str">
        <f t="shared" si="4"/>
        <v>All Attempted</v>
      </c>
      <c r="K60" s="18"/>
      <c r="L60" s="27" t="s">
        <v>35</v>
      </c>
      <c r="M60" s="26">
        <f t="shared" si="5"/>
        <v>7</v>
      </c>
      <c r="N60" s="26" t="str">
        <f t="shared" si="6"/>
        <v>All Attempted</v>
      </c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6" t="s">
        <v>97</v>
      </c>
      <c r="B61" s="15">
        <v>7.0</v>
      </c>
      <c r="C61" s="7"/>
      <c r="D61" s="7">
        <v>78.0</v>
      </c>
      <c r="E61" s="7">
        <v>49.0</v>
      </c>
      <c r="F61" s="7">
        <v>69.0</v>
      </c>
      <c r="G61" s="16">
        <f t="shared" si="1"/>
        <v>196</v>
      </c>
      <c r="H61" s="17">
        <f t="shared" si="2"/>
        <v>0.49</v>
      </c>
      <c r="I61" s="15" t="str">
        <f t="shared" si="3"/>
        <v>Not Eligible</v>
      </c>
      <c r="J61" s="15">
        <f t="shared" si="4"/>
        <v>1</v>
      </c>
      <c r="K61" s="18"/>
      <c r="L61" s="27" t="s">
        <v>37</v>
      </c>
      <c r="M61" s="26">
        <f t="shared" si="5"/>
        <v>9</v>
      </c>
      <c r="N61" s="26" t="str">
        <f t="shared" si="6"/>
        <v>All Attempted</v>
      </c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6" t="s">
        <v>98</v>
      </c>
      <c r="B62" s="15">
        <v>8.0</v>
      </c>
      <c r="C62" s="7">
        <v>53.0</v>
      </c>
      <c r="D62" s="7">
        <v>86.0</v>
      </c>
      <c r="E62" s="7">
        <v>86.0</v>
      </c>
      <c r="F62" s="7">
        <v>50.0</v>
      </c>
      <c r="G62" s="16">
        <f t="shared" si="1"/>
        <v>275</v>
      </c>
      <c r="H62" s="17">
        <f t="shared" si="2"/>
        <v>0.6875</v>
      </c>
      <c r="I62" s="15" t="str">
        <f t="shared" si="3"/>
        <v>Not Eligible</v>
      </c>
      <c r="J62" s="15" t="str">
        <f t="shared" si="4"/>
        <v>All Attempted</v>
      </c>
      <c r="K62" s="18"/>
      <c r="L62" s="27" t="s">
        <v>39</v>
      </c>
      <c r="M62" s="26">
        <f t="shared" si="5"/>
        <v>7</v>
      </c>
      <c r="N62" s="26" t="str">
        <f t="shared" si="6"/>
        <v>All Attempted</v>
      </c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6" t="s">
        <v>99</v>
      </c>
      <c r="B63" s="15">
        <v>10.0</v>
      </c>
      <c r="C63" s="7">
        <v>65.0</v>
      </c>
      <c r="D63" s="7">
        <v>73.0</v>
      </c>
      <c r="E63" s="7">
        <v>81.0</v>
      </c>
      <c r="F63" s="7">
        <v>53.0</v>
      </c>
      <c r="G63" s="16">
        <f t="shared" si="1"/>
        <v>272</v>
      </c>
      <c r="H63" s="17">
        <f t="shared" si="2"/>
        <v>0.68</v>
      </c>
      <c r="I63" s="15" t="str">
        <f t="shared" si="3"/>
        <v>Not Eligible</v>
      </c>
      <c r="J63" s="15" t="str">
        <f t="shared" si="4"/>
        <v>All Attempted</v>
      </c>
      <c r="K63" s="18"/>
      <c r="L63" s="27" t="s">
        <v>42</v>
      </c>
      <c r="M63" s="26">
        <f t="shared" si="5"/>
        <v>8</v>
      </c>
      <c r="N63" s="26" t="str">
        <f t="shared" si="6"/>
        <v>All Attempted</v>
      </c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6" t="s">
        <v>100</v>
      </c>
      <c r="B64" s="15">
        <v>8.0</v>
      </c>
      <c r="C64" s="7">
        <v>85.0</v>
      </c>
      <c r="D64" s="7">
        <v>53.0</v>
      </c>
      <c r="E64" s="7">
        <v>68.0</v>
      </c>
      <c r="F64" s="7">
        <v>48.0</v>
      </c>
      <c r="G64" s="16">
        <f t="shared" si="1"/>
        <v>254</v>
      </c>
      <c r="H64" s="17">
        <f t="shared" si="2"/>
        <v>0.635</v>
      </c>
      <c r="I64" s="15" t="str">
        <f t="shared" si="3"/>
        <v>Not Eligible</v>
      </c>
      <c r="J64" s="15" t="str">
        <f t="shared" si="4"/>
        <v>All Attempted</v>
      </c>
      <c r="K64" s="18"/>
      <c r="L64" s="27" t="s">
        <v>44</v>
      </c>
      <c r="M64" s="26">
        <f t="shared" si="5"/>
        <v>6</v>
      </c>
      <c r="N64" s="26">
        <f t="shared" si="6"/>
        <v>1</v>
      </c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6" t="s">
        <v>101</v>
      </c>
      <c r="B65" s="15">
        <v>6.0</v>
      </c>
      <c r="C65" s="7">
        <v>78.0</v>
      </c>
      <c r="D65" s="7">
        <v>47.0</v>
      </c>
      <c r="E65" s="7">
        <v>62.0</v>
      </c>
      <c r="F65" s="7">
        <v>59.0</v>
      </c>
      <c r="G65" s="16">
        <f t="shared" si="1"/>
        <v>246</v>
      </c>
      <c r="H65" s="17">
        <f t="shared" si="2"/>
        <v>0.615</v>
      </c>
      <c r="I65" s="15" t="str">
        <f t="shared" si="3"/>
        <v>Not Eligible</v>
      </c>
      <c r="J65" s="15" t="str">
        <f t="shared" si="4"/>
        <v>All Attempted</v>
      </c>
      <c r="K65" s="18"/>
      <c r="L65" s="27" t="s">
        <v>46</v>
      </c>
      <c r="M65" s="26">
        <f t="shared" si="5"/>
        <v>8</v>
      </c>
      <c r="N65" s="26" t="str">
        <f t="shared" si="6"/>
        <v>All Attempted</v>
      </c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6" t="s">
        <v>102</v>
      </c>
      <c r="B66" s="15">
        <v>8.0</v>
      </c>
      <c r="C66" s="7">
        <v>68.0</v>
      </c>
      <c r="D66" s="7">
        <v>87.0</v>
      </c>
      <c r="E66" s="7">
        <v>47.0</v>
      </c>
      <c r="F66" s="7">
        <v>58.0</v>
      </c>
      <c r="G66" s="16">
        <f t="shared" si="1"/>
        <v>260</v>
      </c>
      <c r="H66" s="17">
        <f t="shared" si="2"/>
        <v>0.65</v>
      </c>
      <c r="I66" s="15" t="str">
        <f t="shared" si="3"/>
        <v>Not Eligible</v>
      </c>
      <c r="J66" s="15" t="str">
        <f t="shared" si="4"/>
        <v>All Attempted</v>
      </c>
      <c r="K66" s="18"/>
      <c r="L66" s="27" t="s">
        <v>47</v>
      </c>
      <c r="M66" s="26">
        <f t="shared" si="5"/>
        <v>6</v>
      </c>
      <c r="N66" s="26">
        <f t="shared" si="6"/>
        <v>1</v>
      </c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6" t="s">
        <v>103</v>
      </c>
      <c r="B67" s="15">
        <v>9.0</v>
      </c>
      <c r="C67" s="7">
        <v>61.0</v>
      </c>
      <c r="D67" s="7">
        <v>89.0</v>
      </c>
      <c r="E67" s="7">
        <v>65.0</v>
      </c>
      <c r="F67" s="7">
        <v>90.0</v>
      </c>
      <c r="G67" s="16">
        <f t="shared" si="1"/>
        <v>305</v>
      </c>
      <c r="H67" s="17">
        <f t="shared" si="2"/>
        <v>0.7625</v>
      </c>
      <c r="I67" s="15" t="str">
        <f t="shared" si="3"/>
        <v>Represents at Event</v>
      </c>
      <c r="J67" s="15" t="str">
        <f t="shared" si="4"/>
        <v>All Attempted</v>
      </c>
      <c r="K67" s="18"/>
      <c r="L67" s="27" t="s">
        <v>48</v>
      </c>
      <c r="M67" s="26">
        <f t="shared" si="5"/>
        <v>10</v>
      </c>
      <c r="N67" s="26">
        <f t="shared" si="6"/>
        <v>1</v>
      </c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6" t="s">
        <v>104</v>
      </c>
      <c r="B68" s="15">
        <v>8.0</v>
      </c>
      <c r="C68" s="7">
        <v>86.0</v>
      </c>
      <c r="D68" s="7">
        <v>79.0</v>
      </c>
      <c r="E68" s="7">
        <v>44.0</v>
      </c>
      <c r="F68" s="7">
        <v>57.0</v>
      </c>
      <c r="G68" s="16">
        <f t="shared" si="1"/>
        <v>266</v>
      </c>
      <c r="H68" s="17">
        <f t="shared" si="2"/>
        <v>0.665</v>
      </c>
      <c r="I68" s="15" t="str">
        <f t="shared" si="3"/>
        <v>Not Eligible</v>
      </c>
      <c r="J68" s="15" t="str">
        <f t="shared" si="4"/>
        <v>All Attempted</v>
      </c>
      <c r="K68" s="18"/>
      <c r="L68" s="27" t="s">
        <v>53</v>
      </c>
      <c r="M68" s="26">
        <f t="shared" si="5"/>
        <v>8</v>
      </c>
      <c r="N68" s="26" t="str">
        <f t="shared" si="6"/>
        <v>All Attempted</v>
      </c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6" t="s">
        <v>105</v>
      </c>
      <c r="B69" s="15">
        <v>8.0</v>
      </c>
      <c r="C69" s="7">
        <v>66.0</v>
      </c>
      <c r="D69" s="7">
        <v>89.0</v>
      </c>
      <c r="E69" s="7">
        <v>68.0</v>
      </c>
      <c r="F69" s="7">
        <v>83.0</v>
      </c>
      <c r="G69" s="16">
        <f t="shared" si="1"/>
        <v>306</v>
      </c>
      <c r="H69" s="17">
        <f t="shared" si="2"/>
        <v>0.765</v>
      </c>
      <c r="I69" s="15" t="str">
        <f t="shared" si="3"/>
        <v>Represents at Event</v>
      </c>
      <c r="J69" s="15" t="str">
        <f t="shared" si="4"/>
        <v>All Attempted</v>
      </c>
      <c r="K69" s="18"/>
      <c r="L69" s="27" t="s">
        <v>54</v>
      </c>
      <c r="M69" s="26">
        <f t="shared" si="5"/>
        <v>9</v>
      </c>
      <c r="N69" s="26">
        <f t="shared" si="6"/>
        <v>1</v>
      </c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6" t="s">
        <v>106</v>
      </c>
      <c r="B70" s="15">
        <v>8.0</v>
      </c>
      <c r="C70" s="7">
        <v>59.0</v>
      </c>
      <c r="D70" s="7">
        <v>85.0</v>
      </c>
      <c r="E70" s="7">
        <v>41.0</v>
      </c>
      <c r="F70" s="7">
        <v>85.0</v>
      </c>
      <c r="G70" s="16">
        <f t="shared" si="1"/>
        <v>270</v>
      </c>
      <c r="H70" s="17">
        <f t="shared" si="2"/>
        <v>0.675</v>
      </c>
      <c r="I70" s="15" t="str">
        <f t="shared" si="3"/>
        <v>Not Eligible</v>
      </c>
      <c r="J70" s="15" t="str">
        <f t="shared" si="4"/>
        <v>All Attempted</v>
      </c>
      <c r="K70" s="18"/>
      <c r="L70" s="27" t="s">
        <v>56</v>
      </c>
      <c r="M70" s="26">
        <f t="shared" si="5"/>
        <v>8</v>
      </c>
      <c r="N70" s="26" t="str">
        <f t="shared" si="6"/>
        <v>All Attempted</v>
      </c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6" t="s">
        <v>107</v>
      </c>
      <c r="B71" s="15">
        <v>8.0</v>
      </c>
      <c r="C71" s="7">
        <v>43.0</v>
      </c>
      <c r="D71" s="7">
        <v>64.0</v>
      </c>
      <c r="E71" s="7">
        <v>62.0</v>
      </c>
      <c r="F71" s="7">
        <v>66.0</v>
      </c>
      <c r="G71" s="16">
        <f t="shared" si="1"/>
        <v>235</v>
      </c>
      <c r="H71" s="17">
        <f t="shared" si="2"/>
        <v>0.5875</v>
      </c>
      <c r="I71" s="15" t="str">
        <f t="shared" si="3"/>
        <v>Not Eligible</v>
      </c>
      <c r="J71" s="15" t="str">
        <f t="shared" si="4"/>
        <v>All Attempted</v>
      </c>
      <c r="K71" s="18"/>
      <c r="L71" s="27" t="s">
        <v>57</v>
      </c>
      <c r="M71" s="26">
        <f t="shared" si="5"/>
        <v>10</v>
      </c>
      <c r="N71" s="26" t="str">
        <f t="shared" si="6"/>
        <v>All Attempted</v>
      </c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6" t="s">
        <v>108</v>
      </c>
      <c r="B72" s="15">
        <v>8.0</v>
      </c>
      <c r="C72" s="7"/>
      <c r="D72" s="7">
        <v>42.0</v>
      </c>
      <c r="E72" s="7">
        <v>79.0</v>
      </c>
      <c r="F72" s="7">
        <v>56.0</v>
      </c>
      <c r="G72" s="16">
        <f t="shared" si="1"/>
        <v>177</v>
      </c>
      <c r="H72" s="17">
        <f t="shared" si="2"/>
        <v>0.4425</v>
      </c>
      <c r="I72" s="15" t="str">
        <f t="shared" si="3"/>
        <v>Not Eligible</v>
      </c>
      <c r="J72" s="15">
        <f t="shared" si="4"/>
        <v>1</v>
      </c>
      <c r="K72" s="18"/>
      <c r="L72" s="27" t="s">
        <v>60</v>
      </c>
      <c r="M72" s="26">
        <f t="shared" si="5"/>
        <v>8</v>
      </c>
      <c r="N72" s="26" t="str">
        <f t="shared" si="6"/>
        <v>All Attempted</v>
      </c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6" t="s">
        <v>109</v>
      </c>
      <c r="B73" s="15">
        <v>6.0</v>
      </c>
      <c r="C73" s="7">
        <v>67.0</v>
      </c>
      <c r="D73" s="7">
        <v>59.0</v>
      </c>
      <c r="E73" s="7">
        <v>81.0</v>
      </c>
      <c r="F73" s="7">
        <v>74.0</v>
      </c>
      <c r="G73" s="16">
        <f t="shared" si="1"/>
        <v>281</v>
      </c>
      <c r="H73" s="17">
        <f t="shared" si="2"/>
        <v>0.7025</v>
      </c>
      <c r="I73" s="15" t="str">
        <f t="shared" si="3"/>
        <v>Represents at Event</v>
      </c>
      <c r="J73" s="15" t="str">
        <f t="shared" si="4"/>
        <v>All Attempted</v>
      </c>
      <c r="K73" s="18"/>
      <c r="L73" s="27" t="s">
        <v>62</v>
      </c>
      <c r="M73" s="26">
        <f t="shared" si="5"/>
        <v>9</v>
      </c>
      <c r="N73" s="26">
        <f t="shared" si="6"/>
        <v>4</v>
      </c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6" t="s">
        <v>110</v>
      </c>
      <c r="B74" s="15">
        <v>10.0</v>
      </c>
      <c r="C74" s="7">
        <v>42.0</v>
      </c>
      <c r="D74" s="7">
        <v>79.0</v>
      </c>
      <c r="E74" s="7">
        <v>41.0</v>
      </c>
      <c r="F74" s="7">
        <v>48.0</v>
      </c>
      <c r="G74" s="16">
        <f t="shared" si="1"/>
        <v>210</v>
      </c>
      <c r="H74" s="17">
        <f t="shared" si="2"/>
        <v>0.525</v>
      </c>
      <c r="I74" s="15" t="str">
        <f t="shared" si="3"/>
        <v>Not Eligible</v>
      </c>
      <c r="J74" s="15" t="str">
        <f t="shared" si="4"/>
        <v>All Attempted</v>
      </c>
      <c r="K74" s="18"/>
      <c r="L74" s="27" t="s">
        <v>63</v>
      </c>
      <c r="M74" s="26">
        <f t="shared" si="5"/>
        <v>8</v>
      </c>
      <c r="N74" s="26" t="str">
        <f t="shared" si="6"/>
        <v>All Attempted</v>
      </c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6" t="s">
        <v>111</v>
      </c>
      <c r="B75" s="15">
        <v>9.0</v>
      </c>
      <c r="C75" s="7">
        <v>88.0</v>
      </c>
      <c r="D75" s="7">
        <v>42.0</v>
      </c>
      <c r="E75" s="7">
        <v>53.0</v>
      </c>
      <c r="F75" s="7">
        <v>85.0</v>
      </c>
      <c r="G75" s="16">
        <f t="shared" si="1"/>
        <v>268</v>
      </c>
      <c r="H75" s="17">
        <f t="shared" si="2"/>
        <v>0.67</v>
      </c>
      <c r="I75" s="15" t="str">
        <f t="shared" si="3"/>
        <v>Represents at Event</v>
      </c>
      <c r="J75" s="15" t="str">
        <f t="shared" si="4"/>
        <v>All Attempted</v>
      </c>
      <c r="K75" s="18"/>
      <c r="L75" s="27" t="s">
        <v>65</v>
      </c>
      <c r="M75" s="26">
        <f t="shared" si="5"/>
        <v>7</v>
      </c>
      <c r="N75" s="26" t="str">
        <f t="shared" si="6"/>
        <v>All Attempted</v>
      </c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6" t="s">
        <v>112</v>
      </c>
      <c r="B76" s="15">
        <v>6.0</v>
      </c>
      <c r="C76" s="7">
        <v>88.0</v>
      </c>
      <c r="D76" s="7">
        <v>57.0</v>
      </c>
      <c r="E76" s="7">
        <v>53.0</v>
      </c>
      <c r="F76" s="7">
        <v>84.0</v>
      </c>
      <c r="G76" s="16">
        <f t="shared" si="1"/>
        <v>282</v>
      </c>
      <c r="H76" s="17">
        <f t="shared" si="2"/>
        <v>0.705</v>
      </c>
      <c r="I76" s="15" t="str">
        <f t="shared" si="3"/>
        <v>Represents at Event</v>
      </c>
      <c r="J76" s="15" t="str">
        <f t="shared" si="4"/>
        <v>All Attempted</v>
      </c>
      <c r="K76" s="18"/>
      <c r="L76" s="27" t="s">
        <v>67</v>
      </c>
      <c r="M76" s="26">
        <f t="shared" si="5"/>
        <v>8</v>
      </c>
      <c r="N76" s="26">
        <f t="shared" si="6"/>
        <v>4</v>
      </c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6" t="s">
        <v>113</v>
      </c>
      <c r="B77" s="15">
        <v>6.0</v>
      </c>
      <c r="C77" s="7">
        <v>82.0</v>
      </c>
      <c r="D77" s="7">
        <v>84.0</v>
      </c>
      <c r="E77" s="7">
        <v>57.0</v>
      </c>
      <c r="F77" s="7">
        <v>90.0</v>
      </c>
      <c r="G77" s="16">
        <f t="shared" si="1"/>
        <v>313</v>
      </c>
      <c r="H77" s="17">
        <f t="shared" si="2"/>
        <v>0.7825</v>
      </c>
      <c r="I77" s="15" t="str">
        <f t="shared" si="3"/>
        <v>Represents at Event</v>
      </c>
      <c r="J77" s="15" t="str">
        <f t="shared" si="4"/>
        <v>All Attempted</v>
      </c>
      <c r="K77" s="18"/>
      <c r="L77" s="27" t="s">
        <v>70</v>
      </c>
      <c r="M77" s="26">
        <f t="shared" si="5"/>
        <v>8</v>
      </c>
      <c r="N77" s="26" t="str">
        <f t="shared" si="6"/>
        <v>All Attempted</v>
      </c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6" t="s">
        <v>114</v>
      </c>
      <c r="B78" s="15">
        <v>6.0</v>
      </c>
      <c r="C78" s="7"/>
      <c r="D78" s="7"/>
      <c r="E78" s="7"/>
      <c r="F78" s="7"/>
      <c r="G78" s="16">
        <f t="shared" si="1"/>
        <v>0</v>
      </c>
      <c r="H78" s="17">
        <f t="shared" si="2"/>
        <v>0</v>
      </c>
      <c r="I78" s="15" t="str">
        <f t="shared" si="3"/>
        <v>Not Eligible</v>
      </c>
      <c r="J78" s="15">
        <f t="shared" si="4"/>
        <v>4</v>
      </c>
      <c r="K78" s="18"/>
      <c r="L78" s="27" t="s">
        <v>71</v>
      </c>
      <c r="M78" s="26">
        <f t="shared" si="5"/>
        <v>9</v>
      </c>
      <c r="N78" s="26" t="str">
        <f t="shared" si="6"/>
        <v>All Attempted</v>
      </c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6" t="s">
        <v>115</v>
      </c>
      <c r="B79" s="15">
        <v>10.0</v>
      </c>
      <c r="C79" s="7"/>
      <c r="D79" s="7"/>
      <c r="E79" s="7"/>
      <c r="F79" s="7"/>
      <c r="G79" s="16">
        <f t="shared" si="1"/>
        <v>0</v>
      </c>
      <c r="H79" s="17">
        <f t="shared" si="2"/>
        <v>0</v>
      </c>
      <c r="I79" s="15" t="str">
        <f t="shared" si="3"/>
        <v>Not Eligible</v>
      </c>
      <c r="J79" s="15">
        <f t="shared" si="4"/>
        <v>4</v>
      </c>
      <c r="K79" s="18"/>
      <c r="L79" s="27" t="s">
        <v>72</v>
      </c>
      <c r="M79" s="26">
        <f t="shared" si="5"/>
        <v>8</v>
      </c>
      <c r="N79" s="26" t="str">
        <f t="shared" si="6"/>
        <v>All Attempted</v>
      </c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6" t="s">
        <v>116</v>
      </c>
      <c r="B80" s="15">
        <v>7.0</v>
      </c>
      <c r="C80" s="7"/>
      <c r="D80" s="7"/>
      <c r="E80" s="7"/>
      <c r="F80" s="7"/>
      <c r="G80" s="16">
        <f t="shared" si="1"/>
        <v>0</v>
      </c>
      <c r="H80" s="17">
        <f t="shared" si="2"/>
        <v>0</v>
      </c>
      <c r="I80" s="15" t="str">
        <f t="shared" si="3"/>
        <v>Not Eligible</v>
      </c>
      <c r="J80" s="15">
        <f t="shared" si="4"/>
        <v>4</v>
      </c>
      <c r="K80" s="18"/>
      <c r="L80" s="27" t="s">
        <v>73</v>
      </c>
      <c r="M80" s="26">
        <f t="shared" si="5"/>
        <v>6</v>
      </c>
      <c r="N80" s="26" t="str">
        <f t="shared" si="6"/>
        <v>All Attempted</v>
      </c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6" t="s">
        <v>117</v>
      </c>
      <c r="B81" s="15">
        <v>9.0</v>
      </c>
      <c r="C81" s="7"/>
      <c r="D81" s="7"/>
      <c r="E81" s="7"/>
      <c r="F81" s="7"/>
      <c r="G81" s="16">
        <f t="shared" si="1"/>
        <v>0</v>
      </c>
      <c r="H81" s="17">
        <f t="shared" si="2"/>
        <v>0</v>
      </c>
      <c r="I81" s="15" t="str">
        <f t="shared" si="3"/>
        <v>Not Eligible</v>
      </c>
      <c r="J81" s="15">
        <f t="shared" si="4"/>
        <v>4</v>
      </c>
      <c r="K81" s="18"/>
      <c r="L81" s="27" t="s">
        <v>74</v>
      </c>
      <c r="M81" s="26">
        <f t="shared" si="5"/>
        <v>9</v>
      </c>
      <c r="N81" s="26">
        <f t="shared" si="6"/>
        <v>4</v>
      </c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6" t="s">
        <v>118</v>
      </c>
      <c r="B82" s="15">
        <v>6.0</v>
      </c>
      <c r="C82" s="7"/>
      <c r="D82" s="7"/>
      <c r="E82" s="7"/>
      <c r="F82" s="7"/>
      <c r="G82" s="16">
        <f t="shared" si="1"/>
        <v>0</v>
      </c>
      <c r="H82" s="17">
        <f t="shared" si="2"/>
        <v>0</v>
      </c>
      <c r="I82" s="15" t="str">
        <f t="shared" si="3"/>
        <v>Not Eligible</v>
      </c>
      <c r="J82" s="15">
        <f t="shared" si="4"/>
        <v>4</v>
      </c>
      <c r="K82" s="18"/>
      <c r="L82" s="27" t="s">
        <v>75</v>
      </c>
      <c r="M82" s="26">
        <f t="shared" si="5"/>
        <v>7</v>
      </c>
      <c r="N82" s="26">
        <f t="shared" si="6"/>
        <v>4</v>
      </c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6" t="s">
        <v>119</v>
      </c>
      <c r="B83" s="15">
        <v>9.0</v>
      </c>
      <c r="C83" s="7"/>
      <c r="D83" s="7"/>
      <c r="E83" s="7"/>
      <c r="F83" s="7"/>
      <c r="G83" s="16">
        <f t="shared" si="1"/>
        <v>0</v>
      </c>
      <c r="H83" s="17">
        <f t="shared" si="2"/>
        <v>0</v>
      </c>
      <c r="I83" s="15" t="str">
        <f t="shared" si="3"/>
        <v>Not Eligible</v>
      </c>
      <c r="J83" s="15">
        <f t="shared" si="4"/>
        <v>4</v>
      </c>
      <c r="K83" s="18"/>
      <c r="L83" s="27" t="s">
        <v>76</v>
      </c>
      <c r="M83" s="26">
        <f t="shared" si="5"/>
        <v>9</v>
      </c>
      <c r="N83" s="26">
        <f t="shared" si="6"/>
        <v>4</v>
      </c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6" t="s">
        <v>120</v>
      </c>
      <c r="B84" s="15">
        <v>6.0</v>
      </c>
      <c r="C84" s="7"/>
      <c r="D84" s="7"/>
      <c r="E84" s="7"/>
      <c r="F84" s="7"/>
      <c r="G84" s="16">
        <f t="shared" si="1"/>
        <v>0</v>
      </c>
      <c r="H84" s="17">
        <f t="shared" si="2"/>
        <v>0</v>
      </c>
      <c r="I84" s="15" t="str">
        <f t="shared" si="3"/>
        <v>Not Eligible</v>
      </c>
      <c r="J84" s="15">
        <f t="shared" si="4"/>
        <v>4</v>
      </c>
      <c r="K84" s="18"/>
      <c r="L84" s="27" t="s">
        <v>77</v>
      </c>
      <c r="M84" s="26">
        <f t="shared" si="5"/>
        <v>8</v>
      </c>
      <c r="N84" s="26">
        <f t="shared" si="6"/>
        <v>4</v>
      </c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6" t="s">
        <v>121</v>
      </c>
      <c r="B85" s="15">
        <v>10.0</v>
      </c>
      <c r="C85" s="7"/>
      <c r="D85" s="7"/>
      <c r="E85" s="7"/>
      <c r="F85" s="7"/>
      <c r="G85" s="16">
        <f t="shared" si="1"/>
        <v>0</v>
      </c>
      <c r="H85" s="17">
        <f t="shared" si="2"/>
        <v>0</v>
      </c>
      <c r="I85" s="15" t="str">
        <f t="shared" si="3"/>
        <v>Not Eligible</v>
      </c>
      <c r="J85" s="15">
        <f t="shared" si="4"/>
        <v>4</v>
      </c>
      <c r="K85" s="18"/>
      <c r="L85" s="27" t="s">
        <v>78</v>
      </c>
      <c r="M85" s="26">
        <f t="shared" si="5"/>
        <v>10</v>
      </c>
      <c r="N85" s="26">
        <f t="shared" si="6"/>
        <v>4</v>
      </c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6" t="s">
        <v>122</v>
      </c>
      <c r="B86" s="15">
        <v>9.0</v>
      </c>
      <c r="C86" s="7">
        <v>59.0</v>
      </c>
      <c r="D86" s="7">
        <v>61.0</v>
      </c>
      <c r="E86" s="7">
        <v>51.0</v>
      </c>
      <c r="F86" s="7">
        <v>42.0</v>
      </c>
      <c r="G86" s="16">
        <f t="shared" si="1"/>
        <v>213</v>
      </c>
      <c r="H86" s="17">
        <f t="shared" si="2"/>
        <v>0.5325</v>
      </c>
      <c r="I86" s="15" t="str">
        <f t="shared" si="3"/>
        <v>Not Eligible</v>
      </c>
      <c r="J86" s="15" t="str">
        <f t="shared" si="4"/>
        <v>All Attempted</v>
      </c>
      <c r="K86" s="18"/>
      <c r="L86" s="27" t="s">
        <v>79</v>
      </c>
      <c r="M86" s="26">
        <f t="shared" si="5"/>
        <v>9</v>
      </c>
      <c r="N86" s="26">
        <f t="shared" si="6"/>
        <v>4</v>
      </c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6" t="s">
        <v>123</v>
      </c>
      <c r="B87" s="15">
        <v>9.0</v>
      </c>
      <c r="C87" s="7">
        <v>57.0</v>
      </c>
      <c r="D87" s="7">
        <v>58.0</v>
      </c>
      <c r="E87" s="7">
        <v>70.0</v>
      </c>
      <c r="F87" s="7">
        <v>89.0</v>
      </c>
      <c r="G87" s="16">
        <f t="shared" si="1"/>
        <v>274</v>
      </c>
      <c r="H87" s="17">
        <f t="shared" si="2"/>
        <v>0.685</v>
      </c>
      <c r="I87" s="15" t="str">
        <f t="shared" si="3"/>
        <v>Not Eligible</v>
      </c>
      <c r="J87" s="15" t="str">
        <f t="shared" si="4"/>
        <v>All Attempted</v>
      </c>
      <c r="K87" s="18"/>
      <c r="L87" s="27" t="s">
        <v>80</v>
      </c>
      <c r="M87" s="26">
        <f t="shared" si="5"/>
        <v>7</v>
      </c>
      <c r="N87" s="26" t="str">
        <f t="shared" si="6"/>
        <v>All Attempted</v>
      </c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6" t="s">
        <v>124</v>
      </c>
      <c r="B88" s="15">
        <v>8.0</v>
      </c>
      <c r="C88" s="7">
        <v>80.0</v>
      </c>
      <c r="D88" s="7">
        <v>66.0</v>
      </c>
      <c r="E88" s="7">
        <v>42.0</v>
      </c>
      <c r="F88" s="7">
        <v>43.0</v>
      </c>
      <c r="G88" s="16">
        <f t="shared" si="1"/>
        <v>231</v>
      </c>
      <c r="H88" s="17">
        <f t="shared" si="2"/>
        <v>0.5775</v>
      </c>
      <c r="I88" s="15" t="str">
        <f t="shared" si="3"/>
        <v>Not Eligible</v>
      </c>
      <c r="J88" s="15" t="str">
        <f t="shared" si="4"/>
        <v>All Attempted</v>
      </c>
      <c r="K88" s="18"/>
      <c r="L88" s="27" t="s">
        <v>81</v>
      </c>
      <c r="M88" s="26">
        <f t="shared" si="5"/>
        <v>8</v>
      </c>
      <c r="N88" s="26" t="str">
        <f t="shared" si="6"/>
        <v>All Attempted</v>
      </c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6" t="s">
        <v>125</v>
      </c>
      <c r="B89" s="15">
        <v>6.0</v>
      </c>
      <c r="C89" s="7">
        <v>47.0</v>
      </c>
      <c r="D89" s="7">
        <v>76.0</v>
      </c>
      <c r="E89" s="7">
        <v>42.0</v>
      </c>
      <c r="F89" s="7">
        <v>43.0</v>
      </c>
      <c r="G89" s="16">
        <f t="shared" si="1"/>
        <v>208</v>
      </c>
      <c r="H89" s="17">
        <f t="shared" si="2"/>
        <v>0.52</v>
      </c>
      <c r="I89" s="15" t="str">
        <f t="shared" si="3"/>
        <v>Not Eligible</v>
      </c>
      <c r="J89" s="15" t="str">
        <f t="shared" si="4"/>
        <v>All Attempted</v>
      </c>
      <c r="K89" s="18"/>
      <c r="L89" s="27" t="s">
        <v>82</v>
      </c>
      <c r="M89" s="26">
        <f t="shared" si="5"/>
        <v>10</v>
      </c>
      <c r="N89" s="26" t="str">
        <f t="shared" si="6"/>
        <v>All Attempted</v>
      </c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6" t="s">
        <v>126</v>
      </c>
      <c r="B90" s="15">
        <v>9.0</v>
      </c>
      <c r="C90" s="7">
        <v>82.0</v>
      </c>
      <c r="D90" s="7">
        <v>81.0</v>
      </c>
      <c r="E90" s="7">
        <v>42.0</v>
      </c>
      <c r="F90" s="7">
        <v>66.0</v>
      </c>
      <c r="G90" s="16">
        <f t="shared" si="1"/>
        <v>271</v>
      </c>
      <c r="H90" s="17">
        <f t="shared" si="2"/>
        <v>0.6775</v>
      </c>
      <c r="I90" s="15" t="str">
        <f t="shared" si="3"/>
        <v>Not Eligible</v>
      </c>
      <c r="J90" s="15" t="str">
        <f t="shared" si="4"/>
        <v>All Attempted</v>
      </c>
      <c r="K90" s="18"/>
      <c r="L90" s="27" t="s">
        <v>83</v>
      </c>
      <c r="M90" s="26">
        <f t="shared" si="5"/>
        <v>8</v>
      </c>
      <c r="N90" s="26" t="str">
        <f t="shared" si="6"/>
        <v>All Attempted</v>
      </c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6" t="s">
        <v>127</v>
      </c>
      <c r="B91" s="15">
        <v>6.0</v>
      </c>
      <c r="C91" s="7">
        <v>59.0</v>
      </c>
      <c r="D91" s="7">
        <v>90.0</v>
      </c>
      <c r="E91" s="7">
        <v>69.0</v>
      </c>
      <c r="F91" s="7">
        <v>79.0</v>
      </c>
      <c r="G91" s="16">
        <f t="shared" si="1"/>
        <v>297</v>
      </c>
      <c r="H91" s="17">
        <f t="shared" si="2"/>
        <v>0.7425</v>
      </c>
      <c r="I91" s="15" t="str">
        <f t="shared" si="3"/>
        <v>Not Eligible</v>
      </c>
      <c r="J91" s="15" t="str">
        <f t="shared" si="4"/>
        <v>All Attempted</v>
      </c>
      <c r="K91" s="18"/>
      <c r="L91" s="27" t="s">
        <v>84</v>
      </c>
      <c r="M91" s="26">
        <f t="shared" si="5"/>
        <v>8</v>
      </c>
      <c r="N91" s="26" t="str">
        <f t="shared" si="6"/>
        <v>All Attempted</v>
      </c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6" t="s">
        <v>128</v>
      </c>
      <c r="B92" s="15">
        <v>9.0</v>
      </c>
      <c r="C92" s="7">
        <v>68.0</v>
      </c>
      <c r="D92" s="7">
        <v>76.0</v>
      </c>
      <c r="E92" s="7">
        <v>83.0</v>
      </c>
      <c r="F92" s="7">
        <v>72.0</v>
      </c>
      <c r="G92" s="16">
        <f t="shared" si="1"/>
        <v>299</v>
      </c>
      <c r="H92" s="17">
        <f t="shared" si="2"/>
        <v>0.7475</v>
      </c>
      <c r="I92" s="15" t="str">
        <f t="shared" si="3"/>
        <v>Represents at Event</v>
      </c>
      <c r="J92" s="15" t="str">
        <f t="shared" si="4"/>
        <v>All Attempted</v>
      </c>
      <c r="K92" s="18"/>
      <c r="L92" s="27" t="s">
        <v>85</v>
      </c>
      <c r="M92" s="26">
        <f t="shared" si="5"/>
        <v>8</v>
      </c>
      <c r="N92" s="26" t="str">
        <f t="shared" si="6"/>
        <v>All Attempted</v>
      </c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6" t="s">
        <v>129</v>
      </c>
      <c r="B93" s="15">
        <v>7.0</v>
      </c>
      <c r="C93" s="7">
        <v>57.0</v>
      </c>
      <c r="D93" s="7">
        <v>58.0</v>
      </c>
      <c r="E93" s="7">
        <v>49.0</v>
      </c>
      <c r="F93" s="7">
        <v>82.0</v>
      </c>
      <c r="G93" s="16">
        <f t="shared" si="1"/>
        <v>246</v>
      </c>
      <c r="H93" s="17">
        <f t="shared" si="2"/>
        <v>0.615</v>
      </c>
      <c r="I93" s="15" t="str">
        <f t="shared" si="3"/>
        <v>Not Eligible</v>
      </c>
      <c r="J93" s="15" t="str">
        <f t="shared" si="4"/>
        <v>All Attempted</v>
      </c>
      <c r="K93" s="18"/>
      <c r="L93" s="27" t="s">
        <v>86</v>
      </c>
      <c r="M93" s="26">
        <f t="shared" si="5"/>
        <v>7</v>
      </c>
      <c r="N93" s="26">
        <f t="shared" si="6"/>
        <v>1</v>
      </c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6" t="s">
        <v>130</v>
      </c>
      <c r="B94" s="15">
        <v>8.0</v>
      </c>
      <c r="C94" s="7">
        <v>59.0</v>
      </c>
      <c r="D94" s="7">
        <v>51.0</v>
      </c>
      <c r="E94" s="7">
        <v>63.0</v>
      </c>
      <c r="F94" s="7">
        <v>68.0</v>
      </c>
      <c r="G94" s="16">
        <f t="shared" si="1"/>
        <v>241</v>
      </c>
      <c r="H94" s="17">
        <f t="shared" si="2"/>
        <v>0.6025</v>
      </c>
      <c r="I94" s="15" t="str">
        <f t="shared" si="3"/>
        <v>Not Eligible</v>
      </c>
      <c r="J94" s="15" t="str">
        <f t="shared" si="4"/>
        <v>All Attempted</v>
      </c>
      <c r="K94" s="18"/>
      <c r="L94" s="27" t="s">
        <v>87</v>
      </c>
      <c r="M94" s="26">
        <f t="shared" si="5"/>
        <v>9</v>
      </c>
      <c r="N94" s="26" t="str">
        <f t="shared" si="6"/>
        <v>All Attempted</v>
      </c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6" t="s">
        <v>131</v>
      </c>
      <c r="B95" s="15">
        <v>9.0</v>
      </c>
      <c r="C95" s="7">
        <v>78.0</v>
      </c>
      <c r="D95" s="7">
        <v>46.0</v>
      </c>
      <c r="E95" s="7"/>
      <c r="F95" s="7"/>
      <c r="G95" s="16">
        <f t="shared" si="1"/>
        <v>124</v>
      </c>
      <c r="H95" s="17">
        <f t="shared" si="2"/>
        <v>0.31</v>
      </c>
      <c r="I95" s="15" t="str">
        <f t="shared" si="3"/>
        <v>Not Eligible</v>
      </c>
      <c r="J95" s="15">
        <f t="shared" si="4"/>
        <v>2</v>
      </c>
      <c r="K95" s="18"/>
      <c r="L95" s="27" t="s">
        <v>88</v>
      </c>
      <c r="M95" s="26">
        <f t="shared" si="5"/>
        <v>6</v>
      </c>
      <c r="N95" s="26" t="str">
        <f t="shared" si="6"/>
        <v>All Attempted</v>
      </c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6" t="s">
        <v>132</v>
      </c>
      <c r="B96" s="15">
        <v>9.0</v>
      </c>
      <c r="C96" s="7">
        <v>72.0</v>
      </c>
      <c r="D96" s="7">
        <v>50.0</v>
      </c>
      <c r="E96" s="7">
        <v>90.0</v>
      </c>
      <c r="F96" s="7">
        <v>50.0</v>
      </c>
      <c r="G96" s="16">
        <f t="shared" si="1"/>
        <v>262</v>
      </c>
      <c r="H96" s="17">
        <f t="shared" si="2"/>
        <v>0.655</v>
      </c>
      <c r="I96" s="15" t="str">
        <f t="shared" si="3"/>
        <v>Not Eligible</v>
      </c>
      <c r="J96" s="15" t="str">
        <f t="shared" si="4"/>
        <v>All Attempted</v>
      </c>
      <c r="K96" s="18"/>
      <c r="L96" s="27" t="s">
        <v>89</v>
      </c>
      <c r="M96" s="26">
        <f t="shared" si="5"/>
        <v>7</v>
      </c>
      <c r="N96" s="26" t="str">
        <f t="shared" si="6"/>
        <v>All Attempted</v>
      </c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6" t="s">
        <v>133</v>
      </c>
      <c r="B97" s="15">
        <v>9.0</v>
      </c>
      <c r="C97" s="7">
        <v>47.0</v>
      </c>
      <c r="D97" s="7">
        <v>84.0</v>
      </c>
      <c r="E97" s="7">
        <v>85.0</v>
      </c>
      <c r="F97" s="7">
        <v>60.0</v>
      </c>
      <c r="G97" s="16">
        <f t="shared" si="1"/>
        <v>276</v>
      </c>
      <c r="H97" s="17">
        <f t="shared" si="2"/>
        <v>0.69</v>
      </c>
      <c r="I97" s="15" t="str">
        <f t="shared" si="3"/>
        <v>Not Eligible</v>
      </c>
      <c r="J97" s="15" t="str">
        <f t="shared" si="4"/>
        <v>All Attempted</v>
      </c>
      <c r="K97" s="18"/>
      <c r="L97" s="27" t="s">
        <v>90</v>
      </c>
      <c r="M97" s="26">
        <f t="shared" si="5"/>
        <v>6</v>
      </c>
      <c r="N97" s="26" t="str">
        <f t="shared" si="6"/>
        <v>All Attempted</v>
      </c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6" t="s">
        <v>134</v>
      </c>
      <c r="B98" s="15">
        <v>10.0</v>
      </c>
      <c r="C98" s="7">
        <v>47.0</v>
      </c>
      <c r="D98" s="7">
        <v>60.0</v>
      </c>
      <c r="E98" s="7">
        <v>63.0</v>
      </c>
      <c r="F98" s="7">
        <v>65.0</v>
      </c>
      <c r="G98" s="16">
        <f t="shared" si="1"/>
        <v>235</v>
      </c>
      <c r="H98" s="17">
        <f t="shared" si="2"/>
        <v>0.5875</v>
      </c>
      <c r="I98" s="15" t="str">
        <f t="shared" si="3"/>
        <v>Not Eligible</v>
      </c>
      <c r="J98" s="15" t="str">
        <f t="shared" si="4"/>
        <v>All Attempted</v>
      </c>
      <c r="K98" s="18"/>
      <c r="L98" s="27" t="s">
        <v>91</v>
      </c>
      <c r="M98" s="26">
        <f t="shared" si="5"/>
        <v>9</v>
      </c>
      <c r="N98" s="26">
        <f t="shared" si="6"/>
        <v>1</v>
      </c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6" t="s">
        <v>135</v>
      </c>
      <c r="B99" s="15">
        <v>6.0</v>
      </c>
      <c r="C99" s="7">
        <v>52.0</v>
      </c>
      <c r="D99" s="7">
        <v>46.0</v>
      </c>
      <c r="E99" s="7">
        <v>53.0</v>
      </c>
      <c r="F99" s="7">
        <v>61.0</v>
      </c>
      <c r="G99" s="16">
        <f t="shared" si="1"/>
        <v>212</v>
      </c>
      <c r="H99" s="17">
        <f t="shared" si="2"/>
        <v>0.53</v>
      </c>
      <c r="I99" s="15" t="str">
        <f t="shared" si="3"/>
        <v>Not Eligible</v>
      </c>
      <c r="J99" s="15" t="str">
        <f t="shared" si="4"/>
        <v>All Attempted</v>
      </c>
      <c r="K99" s="18"/>
      <c r="L99" s="27" t="s">
        <v>92</v>
      </c>
      <c r="M99" s="26">
        <f t="shared" si="5"/>
        <v>9</v>
      </c>
      <c r="N99" s="26" t="str">
        <f t="shared" si="6"/>
        <v>All Attempted</v>
      </c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6" t="s">
        <v>136</v>
      </c>
      <c r="B100" s="15">
        <v>7.0</v>
      </c>
      <c r="C100" s="7">
        <v>79.0</v>
      </c>
      <c r="D100" s="7">
        <v>42.0</v>
      </c>
      <c r="E100" s="7">
        <v>64.0</v>
      </c>
      <c r="F100" s="7">
        <v>57.0</v>
      </c>
      <c r="G100" s="16">
        <f t="shared" si="1"/>
        <v>242</v>
      </c>
      <c r="H100" s="17">
        <f t="shared" si="2"/>
        <v>0.605</v>
      </c>
      <c r="I100" s="15" t="str">
        <f t="shared" si="3"/>
        <v>Not Eligible</v>
      </c>
      <c r="J100" s="15" t="str">
        <f t="shared" si="4"/>
        <v>All Attempted</v>
      </c>
      <c r="K100" s="18"/>
      <c r="L100" s="27" t="s">
        <v>93</v>
      </c>
      <c r="M100" s="26">
        <f t="shared" si="5"/>
        <v>6</v>
      </c>
      <c r="N100" s="26">
        <f t="shared" si="6"/>
        <v>1</v>
      </c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6" t="s">
        <v>137</v>
      </c>
      <c r="B101" s="15">
        <v>7.0</v>
      </c>
      <c r="C101" s="7">
        <v>61.0</v>
      </c>
      <c r="D101" s="7">
        <v>85.0</v>
      </c>
      <c r="E101" s="7">
        <v>82.0</v>
      </c>
      <c r="F101" s="7">
        <v>79.0</v>
      </c>
      <c r="G101" s="16">
        <f t="shared" si="1"/>
        <v>307</v>
      </c>
      <c r="H101" s="17">
        <f t="shared" si="2"/>
        <v>0.7675</v>
      </c>
      <c r="I101" s="15" t="str">
        <f t="shared" si="3"/>
        <v>Represents at Event</v>
      </c>
      <c r="J101" s="15" t="str">
        <f t="shared" si="4"/>
        <v>All Attempted</v>
      </c>
      <c r="K101" s="18"/>
      <c r="L101" s="27" t="s">
        <v>94</v>
      </c>
      <c r="M101" s="26">
        <f t="shared" si="5"/>
        <v>9</v>
      </c>
      <c r="N101" s="26" t="str">
        <f t="shared" si="6"/>
        <v>All Attempted</v>
      </c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6" t="s">
        <v>138</v>
      </c>
      <c r="B102" s="15">
        <v>6.0</v>
      </c>
      <c r="C102" s="7">
        <v>75.0</v>
      </c>
      <c r="D102" s="7"/>
      <c r="E102" s="7"/>
      <c r="F102" s="7"/>
      <c r="G102" s="16">
        <f t="shared" si="1"/>
        <v>75</v>
      </c>
      <c r="H102" s="17">
        <f t="shared" si="2"/>
        <v>0.1875</v>
      </c>
      <c r="I102" s="15" t="str">
        <f t="shared" si="3"/>
        <v>Not Eligible</v>
      </c>
      <c r="J102" s="15">
        <f t="shared" si="4"/>
        <v>3</v>
      </c>
      <c r="K102" s="18"/>
      <c r="L102" s="27" t="s">
        <v>95</v>
      </c>
      <c r="M102" s="26">
        <f t="shared" si="5"/>
        <v>7</v>
      </c>
      <c r="N102" s="26">
        <f t="shared" si="6"/>
        <v>1</v>
      </c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6" t="s">
        <v>139</v>
      </c>
      <c r="B103" s="15">
        <v>6.0</v>
      </c>
      <c r="C103" s="7">
        <v>75.0</v>
      </c>
      <c r="D103" s="7">
        <v>44.0</v>
      </c>
      <c r="E103" s="7">
        <v>74.0</v>
      </c>
      <c r="F103" s="7">
        <v>60.0</v>
      </c>
      <c r="G103" s="16">
        <f t="shared" si="1"/>
        <v>253</v>
      </c>
      <c r="H103" s="17">
        <f t="shared" si="2"/>
        <v>0.6325</v>
      </c>
      <c r="I103" s="15" t="str">
        <f t="shared" si="3"/>
        <v>Not Eligible</v>
      </c>
      <c r="J103" s="15" t="str">
        <f t="shared" si="4"/>
        <v>All Attempted</v>
      </c>
      <c r="K103" s="18"/>
      <c r="L103" s="27" t="s">
        <v>96</v>
      </c>
      <c r="M103" s="26">
        <f t="shared" si="5"/>
        <v>7</v>
      </c>
      <c r="N103" s="26" t="str">
        <f t="shared" si="6"/>
        <v>All Attempted</v>
      </c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6" t="s">
        <v>140</v>
      </c>
      <c r="B104" s="15">
        <v>9.0</v>
      </c>
      <c r="C104" s="7">
        <v>58.0</v>
      </c>
      <c r="D104" s="7">
        <v>76.0</v>
      </c>
      <c r="E104" s="7">
        <v>49.0</v>
      </c>
      <c r="F104" s="7">
        <v>47.0</v>
      </c>
      <c r="G104" s="16">
        <f t="shared" si="1"/>
        <v>230</v>
      </c>
      <c r="H104" s="17">
        <f t="shared" si="2"/>
        <v>0.575</v>
      </c>
      <c r="I104" s="15" t="str">
        <f t="shared" si="3"/>
        <v>Not Eligible</v>
      </c>
      <c r="J104" s="15" t="str">
        <f t="shared" si="4"/>
        <v>All Attempted</v>
      </c>
      <c r="K104" s="18"/>
      <c r="L104" s="27" t="s">
        <v>97</v>
      </c>
      <c r="M104" s="26">
        <f t="shared" si="5"/>
        <v>7</v>
      </c>
      <c r="N104" s="26">
        <f t="shared" si="6"/>
        <v>1</v>
      </c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6" t="s">
        <v>141</v>
      </c>
      <c r="B105" s="15">
        <v>6.0</v>
      </c>
      <c r="C105" s="7">
        <v>60.0</v>
      </c>
      <c r="D105" s="7">
        <v>48.0</v>
      </c>
      <c r="E105" s="7">
        <v>62.0</v>
      </c>
      <c r="F105" s="7">
        <v>47.0</v>
      </c>
      <c r="G105" s="16">
        <f t="shared" si="1"/>
        <v>217</v>
      </c>
      <c r="H105" s="17">
        <f t="shared" si="2"/>
        <v>0.5425</v>
      </c>
      <c r="I105" s="15" t="str">
        <f t="shared" si="3"/>
        <v>Not Eligible</v>
      </c>
      <c r="J105" s="15" t="str">
        <f t="shared" si="4"/>
        <v>All Attempted</v>
      </c>
      <c r="K105" s="18"/>
      <c r="L105" s="27" t="s">
        <v>98</v>
      </c>
      <c r="M105" s="26">
        <f t="shared" si="5"/>
        <v>8</v>
      </c>
      <c r="N105" s="26" t="str">
        <f t="shared" si="6"/>
        <v>All Attempted</v>
      </c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6" t="s">
        <v>142</v>
      </c>
      <c r="B106" s="15">
        <v>9.0</v>
      </c>
      <c r="C106" s="7">
        <v>57.0</v>
      </c>
      <c r="D106" s="7">
        <v>59.0</v>
      </c>
      <c r="E106" s="7">
        <v>82.0</v>
      </c>
      <c r="F106" s="7">
        <v>64.0</v>
      </c>
      <c r="G106" s="16">
        <f t="shared" si="1"/>
        <v>262</v>
      </c>
      <c r="H106" s="17">
        <f t="shared" si="2"/>
        <v>0.655</v>
      </c>
      <c r="I106" s="15" t="str">
        <f t="shared" si="3"/>
        <v>Not Eligible</v>
      </c>
      <c r="J106" s="15" t="str">
        <f t="shared" si="4"/>
        <v>All Attempted</v>
      </c>
      <c r="K106" s="18"/>
      <c r="L106" s="27" t="s">
        <v>99</v>
      </c>
      <c r="M106" s="26">
        <f t="shared" si="5"/>
        <v>10</v>
      </c>
      <c r="N106" s="26" t="str">
        <f t="shared" si="6"/>
        <v>All Attempted</v>
      </c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6" t="s">
        <v>143</v>
      </c>
      <c r="B107" s="15">
        <v>6.0</v>
      </c>
      <c r="C107" s="7">
        <v>51.0</v>
      </c>
      <c r="D107" s="7">
        <v>56.0</v>
      </c>
      <c r="E107" s="7">
        <v>44.0</v>
      </c>
      <c r="F107" s="7">
        <v>89.0</v>
      </c>
      <c r="G107" s="16">
        <f t="shared" si="1"/>
        <v>240</v>
      </c>
      <c r="H107" s="17">
        <f t="shared" si="2"/>
        <v>0.6</v>
      </c>
      <c r="I107" s="15" t="str">
        <f t="shared" si="3"/>
        <v>Not Eligible</v>
      </c>
      <c r="J107" s="15" t="str">
        <f t="shared" si="4"/>
        <v>All Attempted</v>
      </c>
      <c r="K107" s="18"/>
      <c r="L107" s="27" t="s">
        <v>100</v>
      </c>
      <c r="M107" s="26">
        <f t="shared" si="5"/>
        <v>8</v>
      </c>
      <c r="N107" s="26" t="str">
        <f t="shared" si="6"/>
        <v>All Attempted</v>
      </c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6" t="s">
        <v>144</v>
      </c>
      <c r="B108" s="15">
        <v>6.0</v>
      </c>
      <c r="C108" s="7">
        <v>54.0</v>
      </c>
      <c r="D108" s="7">
        <v>63.0</v>
      </c>
      <c r="E108" s="7">
        <v>57.0</v>
      </c>
      <c r="F108" s="7">
        <v>45.0</v>
      </c>
      <c r="G108" s="16">
        <f t="shared" si="1"/>
        <v>219</v>
      </c>
      <c r="H108" s="17">
        <f t="shared" si="2"/>
        <v>0.5475</v>
      </c>
      <c r="I108" s="15" t="str">
        <f t="shared" si="3"/>
        <v>Not Eligible</v>
      </c>
      <c r="J108" s="15" t="str">
        <f t="shared" si="4"/>
        <v>All Attempted</v>
      </c>
      <c r="K108" s="18"/>
      <c r="L108" s="27" t="s">
        <v>101</v>
      </c>
      <c r="M108" s="26">
        <f t="shared" si="5"/>
        <v>6</v>
      </c>
      <c r="N108" s="26" t="str">
        <f t="shared" si="6"/>
        <v>All Attempted</v>
      </c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6" t="s">
        <v>145</v>
      </c>
      <c r="B109" s="15">
        <v>6.0</v>
      </c>
      <c r="C109" s="7">
        <v>73.0</v>
      </c>
      <c r="D109" s="7">
        <v>72.0</v>
      </c>
      <c r="E109" s="7">
        <v>88.0</v>
      </c>
      <c r="F109" s="7">
        <v>80.0</v>
      </c>
      <c r="G109" s="16">
        <f t="shared" si="1"/>
        <v>313</v>
      </c>
      <c r="H109" s="17">
        <f t="shared" si="2"/>
        <v>0.7825</v>
      </c>
      <c r="I109" s="15" t="str">
        <f t="shared" si="3"/>
        <v>Represents at Event</v>
      </c>
      <c r="J109" s="15" t="str">
        <f t="shared" si="4"/>
        <v>All Attempted</v>
      </c>
      <c r="K109" s="18"/>
      <c r="L109" s="27" t="s">
        <v>102</v>
      </c>
      <c r="M109" s="26">
        <f t="shared" si="5"/>
        <v>8</v>
      </c>
      <c r="N109" s="26" t="str">
        <f t="shared" si="6"/>
        <v>All Attempted</v>
      </c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6" t="s">
        <v>146</v>
      </c>
      <c r="B110" s="15">
        <v>10.0</v>
      </c>
      <c r="C110" s="7">
        <v>77.0</v>
      </c>
      <c r="D110" s="7">
        <v>90.0</v>
      </c>
      <c r="E110" s="7">
        <v>56.0</v>
      </c>
      <c r="F110" s="7">
        <v>84.0</v>
      </c>
      <c r="G110" s="16">
        <f t="shared" si="1"/>
        <v>307</v>
      </c>
      <c r="H110" s="17">
        <f t="shared" si="2"/>
        <v>0.7675</v>
      </c>
      <c r="I110" s="15" t="str">
        <f t="shared" si="3"/>
        <v>Represents at Event</v>
      </c>
      <c r="J110" s="15" t="str">
        <f t="shared" si="4"/>
        <v>All Attempted</v>
      </c>
      <c r="K110" s="18"/>
      <c r="L110" s="27" t="s">
        <v>103</v>
      </c>
      <c r="M110" s="26">
        <f t="shared" si="5"/>
        <v>9</v>
      </c>
      <c r="N110" s="26" t="str">
        <f t="shared" si="6"/>
        <v>All Attempted</v>
      </c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6" t="s">
        <v>147</v>
      </c>
      <c r="B111" s="15">
        <v>9.0</v>
      </c>
      <c r="C111" s="7">
        <v>50.0</v>
      </c>
      <c r="D111" s="7">
        <v>50.0</v>
      </c>
      <c r="E111" s="7">
        <v>88.0</v>
      </c>
      <c r="F111" s="7">
        <v>43.0</v>
      </c>
      <c r="G111" s="16">
        <f t="shared" si="1"/>
        <v>231</v>
      </c>
      <c r="H111" s="17">
        <f t="shared" si="2"/>
        <v>0.5775</v>
      </c>
      <c r="I111" s="15" t="str">
        <f t="shared" si="3"/>
        <v>Not Eligible</v>
      </c>
      <c r="J111" s="15" t="str">
        <f t="shared" si="4"/>
        <v>All Attempted</v>
      </c>
      <c r="K111" s="18"/>
      <c r="L111" s="27" t="s">
        <v>104</v>
      </c>
      <c r="M111" s="26">
        <f t="shared" si="5"/>
        <v>8</v>
      </c>
      <c r="N111" s="26" t="str">
        <f t="shared" si="6"/>
        <v>All Attempted</v>
      </c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6" t="s">
        <v>148</v>
      </c>
      <c r="B112" s="15">
        <v>9.0</v>
      </c>
      <c r="C112" s="7">
        <v>83.0</v>
      </c>
      <c r="D112" s="7">
        <v>40.0</v>
      </c>
      <c r="E112" s="7">
        <v>42.0</v>
      </c>
      <c r="F112" s="7">
        <v>76.0</v>
      </c>
      <c r="G112" s="16">
        <f t="shared" si="1"/>
        <v>241</v>
      </c>
      <c r="H112" s="17">
        <f t="shared" si="2"/>
        <v>0.6025</v>
      </c>
      <c r="I112" s="15" t="str">
        <f t="shared" si="3"/>
        <v>Represents at Event</v>
      </c>
      <c r="J112" s="15" t="str">
        <f t="shared" si="4"/>
        <v>All Attempted</v>
      </c>
      <c r="K112" s="18"/>
      <c r="L112" s="27" t="s">
        <v>105</v>
      </c>
      <c r="M112" s="26">
        <f t="shared" si="5"/>
        <v>8</v>
      </c>
      <c r="N112" s="26" t="str">
        <f t="shared" si="6"/>
        <v>All Attempted</v>
      </c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6" t="s">
        <v>149</v>
      </c>
      <c r="B113" s="15">
        <v>7.0</v>
      </c>
      <c r="C113" s="7">
        <v>88.0</v>
      </c>
      <c r="D113" s="7">
        <v>66.0</v>
      </c>
      <c r="E113" s="7">
        <v>52.0</v>
      </c>
      <c r="F113" s="7">
        <v>51.0</v>
      </c>
      <c r="G113" s="16">
        <f t="shared" si="1"/>
        <v>257</v>
      </c>
      <c r="H113" s="17">
        <f t="shared" si="2"/>
        <v>0.6425</v>
      </c>
      <c r="I113" s="15" t="str">
        <f t="shared" si="3"/>
        <v>Not Eligible</v>
      </c>
      <c r="J113" s="15" t="str">
        <f t="shared" si="4"/>
        <v>All Attempted</v>
      </c>
      <c r="K113" s="18"/>
      <c r="L113" s="27" t="s">
        <v>106</v>
      </c>
      <c r="M113" s="26">
        <f t="shared" si="5"/>
        <v>8</v>
      </c>
      <c r="N113" s="26" t="str">
        <f t="shared" si="6"/>
        <v>All Attempted</v>
      </c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6" t="s">
        <v>150</v>
      </c>
      <c r="B114" s="15">
        <v>8.0</v>
      </c>
      <c r="C114" s="7">
        <v>83.0</v>
      </c>
      <c r="D114" s="7">
        <v>75.0</v>
      </c>
      <c r="E114" s="7">
        <v>46.0</v>
      </c>
      <c r="F114" s="7">
        <v>52.0</v>
      </c>
      <c r="G114" s="16">
        <f t="shared" si="1"/>
        <v>256</v>
      </c>
      <c r="H114" s="17">
        <f t="shared" si="2"/>
        <v>0.64</v>
      </c>
      <c r="I114" s="15" t="str">
        <f t="shared" si="3"/>
        <v>Not Eligible</v>
      </c>
      <c r="J114" s="15" t="str">
        <f t="shared" si="4"/>
        <v>All Attempted</v>
      </c>
      <c r="K114" s="18"/>
      <c r="L114" s="27" t="s">
        <v>107</v>
      </c>
      <c r="M114" s="26">
        <f t="shared" si="5"/>
        <v>8</v>
      </c>
      <c r="N114" s="26" t="str">
        <f t="shared" si="6"/>
        <v>All Attempted</v>
      </c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6" t="s">
        <v>151</v>
      </c>
      <c r="B115" s="15">
        <v>7.0</v>
      </c>
      <c r="C115" s="7">
        <v>50.0</v>
      </c>
      <c r="D115" s="7">
        <v>82.0</v>
      </c>
      <c r="E115" s="7">
        <v>86.0</v>
      </c>
      <c r="F115" s="7">
        <v>66.0</v>
      </c>
      <c r="G115" s="16">
        <f t="shared" si="1"/>
        <v>284</v>
      </c>
      <c r="H115" s="17">
        <f t="shared" si="2"/>
        <v>0.71</v>
      </c>
      <c r="I115" s="15" t="str">
        <f t="shared" si="3"/>
        <v>Not Eligible</v>
      </c>
      <c r="J115" s="15" t="str">
        <f t="shared" si="4"/>
        <v>All Attempted</v>
      </c>
      <c r="K115" s="18"/>
      <c r="L115" s="27" t="s">
        <v>108</v>
      </c>
      <c r="M115" s="26">
        <f t="shared" si="5"/>
        <v>8</v>
      </c>
      <c r="N115" s="26">
        <f t="shared" si="6"/>
        <v>1</v>
      </c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6" t="s">
        <v>152</v>
      </c>
      <c r="B116" s="15">
        <v>7.0</v>
      </c>
      <c r="C116" s="7">
        <v>60.0</v>
      </c>
      <c r="D116" s="7">
        <v>90.0</v>
      </c>
      <c r="E116" s="7">
        <v>49.0</v>
      </c>
      <c r="F116" s="7">
        <v>77.0</v>
      </c>
      <c r="G116" s="16">
        <f t="shared" si="1"/>
        <v>276</v>
      </c>
      <c r="H116" s="17">
        <f t="shared" si="2"/>
        <v>0.69</v>
      </c>
      <c r="I116" s="15" t="str">
        <f t="shared" si="3"/>
        <v>Not Eligible</v>
      </c>
      <c r="J116" s="15" t="str">
        <f t="shared" si="4"/>
        <v>All Attempted</v>
      </c>
      <c r="K116" s="18"/>
      <c r="L116" s="27" t="s">
        <v>109</v>
      </c>
      <c r="M116" s="26">
        <f t="shared" si="5"/>
        <v>6</v>
      </c>
      <c r="N116" s="26" t="str">
        <f t="shared" si="6"/>
        <v>All Attempted</v>
      </c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6" t="s">
        <v>153</v>
      </c>
      <c r="B117" s="15">
        <v>10.0</v>
      </c>
      <c r="C117" s="7">
        <v>40.0</v>
      </c>
      <c r="D117" s="7">
        <v>85.0</v>
      </c>
      <c r="E117" s="7">
        <v>47.0</v>
      </c>
      <c r="F117" s="7">
        <v>69.0</v>
      </c>
      <c r="G117" s="16">
        <f t="shared" si="1"/>
        <v>241</v>
      </c>
      <c r="H117" s="17">
        <f t="shared" si="2"/>
        <v>0.6025</v>
      </c>
      <c r="I117" s="15" t="str">
        <f t="shared" si="3"/>
        <v>Not Eligible</v>
      </c>
      <c r="J117" s="15" t="str">
        <f t="shared" si="4"/>
        <v>All Attempted</v>
      </c>
      <c r="K117" s="18"/>
      <c r="L117" s="27" t="s">
        <v>110</v>
      </c>
      <c r="M117" s="26">
        <f t="shared" si="5"/>
        <v>10</v>
      </c>
      <c r="N117" s="26" t="str">
        <f t="shared" si="6"/>
        <v>All Attempted</v>
      </c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6" t="s">
        <v>154</v>
      </c>
      <c r="B118" s="15">
        <v>7.0</v>
      </c>
      <c r="C118" s="7">
        <v>41.0</v>
      </c>
      <c r="D118" s="7">
        <v>62.0</v>
      </c>
      <c r="E118" s="7">
        <v>52.0</v>
      </c>
      <c r="F118" s="7">
        <v>70.0</v>
      </c>
      <c r="G118" s="16">
        <f t="shared" si="1"/>
        <v>225</v>
      </c>
      <c r="H118" s="17">
        <f t="shared" si="2"/>
        <v>0.5625</v>
      </c>
      <c r="I118" s="15" t="str">
        <f t="shared" si="3"/>
        <v>Not Eligible</v>
      </c>
      <c r="J118" s="15" t="str">
        <f t="shared" si="4"/>
        <v>All Attempted</v>
      </c>
      <c r="K118" s="18"/>
      <c r="L118" s="27" t="s">
        <v>111</v>
      </c>
      <c r="M118" s="26">
        <f t="shared" si="5"/>
        <v>9</v>
      </c>
      <c r="N118" s="26" t="str">
        <f t="shared" si="6"/>
        <v>All Attempted</v>
      </c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6" t="s">
        <v>155</v>
      </c>
      <c r="B119" s="15">
        <v>6.0</v>
      </c>
      <c r="C119" s="7">
        <v>77.0</v>
      </c>
      <c r="D119" s="7">
        <v>42.0</v>
      </c>
      <c r="E119" s="7">
        <v>54.0</v>
      </c>
      <c r="F119" s="7">
        <v>40.0</v>
      </c>
      <c r="G119" s="16">
        <f t="shared" si="1"/>
        <v>213</v>
      </c>
      <c r="H119" s="17">
        <f t="shared" si="2"/>
        <v>0.5325</v>
      </c>
      <c r="I119" s="15" t="str">
        <f t="shared" si="3"/>
        <v>Not Eligible</v>
      </c>
      <c r="J119" s="15" t="str">
        <f t="shared" si="4"/>
        <v>All Attempted</v>
      </c>
      <c r="K119" s="18"/>
      <c r="L119" s="27" t="s">
        <v>112</v>
      </c>
      <c r="M119" s="26">
        <f t="shared" si="5"/>
        <v>6</v>
      </c>
      <c r="N119" s="26" t="str">
        <f t="shared" si="6"/>
        <v>All Attempted</v>
      </c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6" t="s">
        <v>156</v>
      </c>
      <c r="B120" s="15">
        <v>8.0</v>
      </c>
      <c r="C120" s="7">
        <v>44.0</v>
      </c>
      <c r="D120" s="7">
        <v>47.0</v>
      </c>
      <c r="E120" s="7">
        <v>46.0</v>
      </c>
      <c r="F120" s="7">
        <v>55.0</v>
      </c>
      <c r="G120" s="16">
        <f t="shared" si="1"/>
        <v>192</v>
      </c>
      <c r="H120" s="17">
        <f t="shared" si="2"/>
        <v>0.48</v>
      </c>
      <c r="I120" s="15" t="str">
        <f t="shared" si="3"/>
        <v>Not Eligible</v>
      </c>
      <c r="J120" s="15" t="str">
        <f t="shared" si="4"/>
        <v>All Attempted</v>
      </c>
      <c r="K120" s="18"/>
      <c r="L120" s="27" t="s">
        <v>113</v>
      </c>
      <c r="M120" s="26">
        <f t="shared" si="5"/>
        <v>6</v>
      </c>
      <c r="N120" s="26" t="str">
        <f t="shared" si="6"/>
        <v>All Attempted</v>
      </c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6" t="s">
        <v>157</v>
      </c>
      <c r="B121" s="15">
        <v>9.0</v>
      </c>
      <c r="C121" s="7">
        <v>76.0</v>
      </c>
      <c r="D121" s="7">
        <v>90.0</v>
      </c>
      <c r="E121" s="7">
        <v>73.0</v>
      </c>
      <c r="F121" s="7">
        <v>68.0</v>
      </c>
      <c r="G121" s="16">
        <f t="shared" si="1"/>
        <v>307</v>
      </c>
      <c r="H121" s="17">
        <f t="shared" si="2"/>
        <v>0.7675</v>
      </c>
      <c r="I121" s="15" t="str">
        <f t="shared" si="3"/>
        <v>Not Eligible</v>
      </c>
      <c r="J121" s="15" t="str">
        <f t="shared" si="4"/>
        <v>All Attempted</v>
      </c>
      <c r="K121" s="18"/>
      <c r="L121" s="27" t="s">
        <v>114</v>
      </c>
      <c r="M121" s="26">
        <f t="shared" si="5"/>
        <v>6</v>
      </c>
      <c r="N121" s="26">
        <f t="shared" si="6"/>
        <v>4</v>
      </c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6" t="s">
        <v>158</v>
      </c>
      <c r="B122" s="15">
        <v>9.0</v>
      </c>
      <c r="C122" s="7">
        <v>82.0</v>
      </c>
      <c r="D122" s="7">
        <v>69.0</v>
      </c>
      <c r="E122" s="7">
        <v>47.0</v>
      </c>
      <c r="F122" s="7">
        <v>69.0</v>
      </c>
      <c r="G122" s="16">
        <f t="shared" si="1"/>
        <v>267</v>
      </c>
      <c r="H122" s="17">
        <f t="shared" si="2"/>
        <v>0.6675</v>
      </c>
      <c r="I122" s="15" t="str">
        <f t="shared" si="3"/>
        <v>Not Eligible</v>
      </c>
      <c r="J122" s="15" t="str">
        <f t="shared" si="4"/>
        <v>All Attempted</v>
      </c>
      <c r="K122" s="18"/>
      <c r="L122" s="27" t="s">
        <v>115</v>
      </c>
      <c r="M122" s="26">
        <f t="shared" si="5"/>
        <v>10</v>
      </c>
      <c r="N122" s="26">
        <f t="shared" si="6"/>
        <v>4</v>
      </c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6" t="s">
        <v>159</v>
      </c>
      <c r="B123" s="15">
        <v>9.0</v>
      </c>
      <c r="C123" s="7">
        <v>71.0</v>
      </c>
      <c r="D123" s="7">
        <v>83.0</v>
      </c>
      <c r="E123" s="7">
        <v>87.0</v>
      </c>
      <c r="F123" s="7">
        <v>74.0</v>
      </c>
      <c r="G123" s="16">
        <f t="shared" si="1"/>
        <v>315</v>
      </c>
      <c r="H123" s="17">
        <f t="shared" si="2"/>
        <v>0.7875</v>
      </c>
      <c r="I123" s="15" t="str">
        <f t="shared" si="3"/>
        <v>Represents at Event</v>
      </c>
      <c r="J123" s="15" t="str">
        <f t="shared" si="4"/>
        <v>All Attempted</v>
      </c>
      <c r="K123" s="18"/>
      <c r="L123" s="27" t="s">
        <v>116</v>
      </c>
      <c r="M123" s="26">
        <f t="shared" si="5"/>
        <v>7</v>
      </c>
      <c r="N123" s="26">
        <f t="shared" si="6"/>
        <v>4</v>
      </c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6" t="s">
        <v>160</v>
      </c>
      <c r="B124" s="15">
        <v>8.0</v>
      </c>
      <c r="C124" s="7">
        <v>71.0</v>
      </c>
      <c r="D124" s="7">
        <v>66.0</v>
      </c>
      <c r="E124" s="7">
        <v>48.0</v>
      </c>
      <c r="F124" s="7">
        <v>49.0</v>
      </c>
      <c r="G124" s="16">
        <f t="shared" si="1"/>
        <v>234</v>
      </c>
      <c r="H124" s="17">
        <f t="shared" si="2"/>
        <v>0.585</v>
      </c>
      <c r="I124" s="15" t="str">
        <f t="shared" si="3"/>
        <v>Not Eligible</v>
      </c>
      <c r="J124" s="15" t="str">
        <f t="shared" si="4"/>
        <v>All Attempted</v>
      </c>
      <c r="K124" s="18"/>
      <c r="L124" s="27" t="s">
        <v>117</v>
      </c>
      <c r="M124" s="26">
        <f t="shared" si="5"/>
        <v>9</v>
      </c>
      <c r="N124" s="26">
        <f t="shared" si="6"/>
        <v>4</v>
      </c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6" t="s">
        <v>161</v>
      </c>
      <c r="B125" s="15">
        <v>9.0</v>
      </c>
      <c r="C125" s="7">
        <v>53.0</v>
      </c>
      <c r="D125" s="7">
        <v>56.0</v>
      </c>
      <c r="E125" s="7">
        <v>71.0</v>
      </c>
      <c r="F125" s="7">
        <v>67.0</v>
      </c>
      <c r="G125" s="16">
        <f t="shared" si="1"/>
        <v>247</v>
      </c>
      <c r="H125" s="17">
        <f t="shared" si="2"/>
        <v>0.6175</v>
      </c>
      <c r="I125" s="15" t="str">
        <f t="shared" si="3"/>
        <v>Not Eligible</v>
      </c>
      <c r="J125" s="15" t="str">
        <f t="shared" si="4"/>
        <v>All Attempted</v>
      </c>
      <c r="K125" s="18"/>
      <c r="L125" s="27" t="s">
        <v>118</v>
      </c>
      <c r="M125" s="26">
        <f t="shared" si="5"/>
        <v>6</v>
      </c>
      <c r="N125" s="26">
        <f t="shared" si="6"/>
        <v>4</v>
      </c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8"/>
      <c r="L126" s="27" t="s">
        <v>119</v>
      </c>
      <c r="M126" s="26">
        <f t="shared" si="5"/>
        <v>9</v>
      </c>
      <c r="N126" s="26">
        <f t="shared" si="6"/>
        <v>4</v>
      </c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8"/>
      <c r="L127" s="27" t="s">
        <v>120</v>
      </c>
      <c r="M127" s="26">
        <f t="shared" si="5"/>
        <v>6</v>
      </c>
      <c r="N127" s="26">
        <f t="shared" si="6"/>
        <v>4</v>
      </c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8"/>
      <c r="L128" s="27" t="s">
        <v>121</v>
      </c>
      <c r="M128" s="26">
        <f t="shared" si="5"/>
        <v>10</v>
      </c>
      <c r="N128" s="26">
        <f t="shared" si="6"/>
        <v>4</v>
      </c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8"/>
      <c r="L129" s="27" t="s">
        <v>122</v>
      </c>
      <c r="M129" s="26">
        <f t="shared" si="5"/>
        <v>9</v>
      </c>
      <c r="N129" s="26" t="str">
        <f t="shared" si="6"/>
        <v>All Attempted</v>
      </c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8"/>
      <c r="L130" s="27" t="s">
        <v>123</v>
      </c>
      <c r="M130" s="26">
        <f t="shared" si="5"/>
        <v>9</v>
      </c>
      <c r="N130" s="26" t="str">
        <f t="shared" si="6"/>
        <v>All Attempted</v>
      </c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8"/>
      <c r="L131" s="27" t="s">
        <v>124</v>
      </c>
      <c r="M131" s="26">
        <f t="shared" si="5"/>
        <v>8</v>
      </c>
      <c r="N131" s="26" t="str">
        <f t="shared" si="6"/>
        <v>All Attempted</v>
      </c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8"/>
      <c r="L132" s="27" t="s">
        <v>125</v>
      </c>
      <c r="M132" s="26">
        <f t="shared" si="5"/>
        <v>6</v>
      </c>
      <c r="N132" s="26" t="str">
        <f t="shared" si="6"/>
        <v>All Attempted</v>
      </c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8"/>
      <c r="L133" s="27" t="s">
        <v>126</v>
      </c>
      <c r="M133" s="26">
        <f t="shared" si="5"/>
        <v>9</v>
      </c>
      <c r="N133" s="26" t="str">
        <f t="shared" si="6"/>
        <v>All Attempted</v>
      </c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8"/>
      <c r="L134" s="27" t="s">
        <v>127</v>
      </c>
      <c r="M134" s="26">
        <f t="shared" si="5"/>
        <v>6</v>
      </c>
      <c r="N134" s="26" t="str">
        <f t="shared" si="6"/>
        <v>All Attempted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8"/>
      <c r="L135" s="27" t="s">
        <v>128</v>
      </c>
      <c r="M135" s="26">
        <f t="shared" si="5"/>
        <v>9</v>
      </c>
      <c r="N135" s="26" t="str">
        <f t="shared" si="6"/>
        <v>All Attempted</v>
      </c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8"/>
      <c r="L136" s="27" t="s">
        <v>129</v>
      </c>
      <c r="M136" s="26">
        <f t="shared" si="5"/>
        <v>7</v>
      </c>
      <c r="N136" s="26" t="str">
        <f t="shared" si="6"/>
        <v>All Attempted</v>
      </c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8"/>
      <c r="L137" s="27" t="s">
        <v>130</v>
      </c>
      <c r="M137" s="26">
        <f t="shared" si="5"/>
        <v>8</v>
      </c>
      <c r="N137" s="26" t="str">
        <f t="shared" si="6"/>
        <v>All Attempted</v>
      </c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8"/>
      <c r="L138" s="27" t="s">
        <v>131</v>
      </c>
      <c r="M138" s="26">
        <f t="shared" si="5"/>
        <v>9</v>
      </c>
      <c r="N138" s="26">
        <f t="shared" si="6"/>
        <v>2</v>
      </c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8"/>
      <c r="L139" s="27" t="s">
        <v>132</v>
      </c>
      <c r="M139" s="26">
        <f t="shared" si="5"/>
        <v>9</v>
      </c>
      <c r="N139" s="26" t="str">
        <f t="shared" si="6"/>
        <v>All Attempted</v>
      </c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8"/>
      <c r="L140" s="27" t="s">
        <v>133</v>
      </c>
      <c r="M140" s="26">
        <f t="shared" si="5"/>
        <v>9</v>
      </c>
      <c r="N140" s="26" t="str">
        <f t="shared" si="6"/>
        <v>All Attempted</v>
      </c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8"/>
      <c r="L141" s="27" t="s">
        <v>134</v>
      </c>
      <c r="M141" s="26">
        <f t="shared" si="5"/>
        <v>10</v>
      </c>
      <c r="N141" s="26" t="str">
        <f t="shared" si="6"/>
        <v>All Attempted</v>
      </c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8"/>
      <c r="L142" s="27" t="s">
        <v>135</v>
      </c>
      <c r="M142" s="26">
        <f t="shared" si="5"/>
        <v>6</v>
      </c>
      <c r="N142" s="26" t="str">
        <f t="shared" si="6"/>
        <v>All Attempted</v>
      </c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8"/>
      <c r="L143" s="27" t="s">
        <v>136</v>
      </c>
      <c r="M143" s="26">
        <f t="shared" si="5"/>
        <v>7</v>
      </c>
      <c r="N143" s="26" t="str">
        <f t="shared" si="6"/>
        <v>All Attempted</v>
      </c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8"/>
      <c r="L144" s="27" t="s">
        <v>137</v>
      </c>
      <c r="M144" s="26">
        <f t="shared" si="5"/>
        <v>7</v>
      </c>
      <c r="N144" s="26" t="str">
        <f t="shared" si="6"/>
        <v>All Attempted</v>
      </c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8"/>
      <c r="L145" s="27" t="s">
        <v>138</v>
      </c>
      <c r="M145" s="26">
        <f t="shared" si="5"/>
        <v>6</v>
      </c>
      <c r="N145" s="26">
        <f t="shared" si="6"/>
        <v>3</v>
      </c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8"/>
      <c r="L146" s="27" t="s">
        <v>139</v>
      </c>
      <c r="M146" s="26">
        <f t="shared" si="5"/>
        <v>6</v>
      </c>
      <c r="N146" s="26" t="str">
        <f t="shared" si="6"/>
        <v>All Attempted</v>
      </c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8"/>
      <c r="L147" s="27" t="s">
        <v>140</v>
      </c>
      <c r="M147" s="26">
        <f t="shared" si="5"/>
        <v>9</v>
      </c>
      <c r="N147" s="26" t="str">
        <f t="shared" si="6"/>
        <v>All Attempted</v>
      </c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8"/>
      <c r="L148" s="27" t="s">
        <v>141</v>
      </c>
      <c r="M148" s="26">
        <f t="shared" si="5"/>
        <v>6</v>
      </c>
      <c r="N148" s="26" t="str">
        <f t="shared" si="6"/>
        <v>All Attempted</v>
      </c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8"/>
      <c r="L149" s="27" t="s">
        <v>142</v>
      </c>
      <c r="M149" s="26">
        <f t="shared" si="5"/>
        <v>9</v>
      </c>
      <c r="N149" s="26" t="str">
        <f t="shared" si="6"/>
        <v>All Attempted</v>
      </c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8"/>
      <c r="L150" s="27" t="s">
        <v>143</v>
      </c>
      <c r="M150" s="26">
        <f t="shared" si="5"/>
        <v>6</v>
      </c>
      <c r="N150" s="26" t="str">
        <f t="shared" si="6"/>
        <v>All Attempted</v>
      </c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8"/>
      <c r="L151" s="27" t="s">
        <v>144</v>
      </c>
      <c r="M151" s="26">
        <f t="shared" si="5"/>
        <v>6</v>
      </c>
      <c r="N151" s="26" t="str">
        <f t="shared" si="6"/>
        <v>All Attempted</v>
      </c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8"/>
      <c r="L152" s="27" t="s">
        <v>145</v>
      </c>
      <c r="M152" s="26">
        <f t="shared" si="5"/>
        <v>6</v>
      </c>
      <c r="N152" s="26" t="str">
        <f t="shared" si="6"/>
        <v>All Attempted</v>
      </c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8"/>
      <c r="L153" s="27" t="s">
        <v>146</v>
      </c>
      <c r="M153" s="26">
        <f t="shared" si="5"/>
        <v>10</v>
      </c>
      <c r="N153" s="26" t="str">
        <f t="shared" si="6"/>
        <v>All Attempted</v>
      </c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8"/>
      <c r="L154" s="27" t="s">
        <v>147</v>
      </c>
      <c r="M154" s="26">
        <f t="shared" si="5"/>
        <v>9</v>
      </c>
      <c r="N154" s="26" t="str">
        <f t="shared" si="6"/>
        <v>All Attempted</v>
      </c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8"/>
      <c r="L155" s="27" t="s">
        <v>148</v>
      </c>
      <c r="M155" s="26">
        <f t="shared" si="5"/>
        <v>9</v>
      </c>
      <c r="N155" s="26" t="str">
        <f t="shared" si="6"/>
        <v>All Attempted</v>
      </c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8"/>
      <c r="L156" s="27" t="s">
        <v>149</v>
      </c>
      <c r="M156" s="26">
        <f t="shared" si="5"/>
        <v>7</v>
      </c>
      <c r="N156" s="26" t="str">
        <f t="shared" si="6"/>
        <v>All Attempted</v>
      </c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8"/>
      <c r="L157" s="27" t="s">
        <v>150</v>
      </c>
      <c r="M157" s="26">
        <f t="shared" si="5"/>
        <v>8</v>
      </c>
      <c r="N157" s="26" t="str">
        <f t="shared" si="6"/>
        <v>All Attempted</v>
      </c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8"/>
      <c r="L158" s="27" t="s">
        <v>151</v>
      </c>
      <c r="M158" s="26">
        <f t="shared" si="5"/>
        <v>7</v>
      </c>
      <c r="N158" s="26" t="str">
        <f t="shared" si="6"/>
        <v>All Attempted</v>
      </c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8"/>
      <c r="L159" s="27" t="s">
        <v>152</v>
      </c>
      <c r="M159" s="26">
        <f t="shared" si="5"/>
        <v>7</v>
      </c>
      <c r="N159" s="26" t="str">
        <f t="shared" si="6"/>
        <v>All Attempted</v>
      </c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8"/>
      <c r="L160" s="27" t="s">
        <v>153</v>
      </c>
      <c r="M160" s="26">
        <f t="shared" si="5"/>
        <v>10</v>
      </c>
      <c r="N160" s="26" t="str">
        <f t="shared" si="6"/>
        <v>All Attempted</v>
      </c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8"/>
      <c r="L161" s="27" t="s">
        <v>154</v>
      </c>
      <c r="M161" s="26">
        <f t="shared" si="5"/>
        <v>7</v>
      </c>
      <c r="N161" s="26" t="str">
        <f t="shared" si="6"/>
        <v>All Attempted</v>
      </c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8"/>
      <c r="L162" s="27" t="s">
        <v>155</v>
      </c>
      <c r="M162" s="26">
        <f t="shared" si="5"/>
        <v>6</v>
      </c>
      <c r="N162" s="26" t="str">
        <f t="shared" si="6"/>
        <v>All Attempted</v>
      </c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8"/>
      <c r="L163" s="27" t="s">
        <v>156</v>
      </c>
      <c r="M163" s="26">
        <f t="shared" si="5"/>
        <v>8</v>
      </c>
      <c r="N163" s="26" t="str">
        <f t="shared" si="6"/>
        <v>All Attempted</v>
      </c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8"/>
      <c r="L164" s="27" t="s">
        <v>157</v>
      </c>
      <c r="M164" s="26">
        <f t="shared" si="5"/>
        <v>9</v>
      </c>
      <c r="N164" s="26" t="str">
        <f t="shared" si="6"/>
        <v>All Attempted</v>
      </c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8"/>
      <c r="L165" s="27" t="s">
        <v>158</v>
      </c>
      <c r="M165" s="26">
        <f t="shared" si="5"/>
        <v>9</v>
      </c>
      <c r="N165" s="26" t="str">
        <f t="shared" si="6"/>
        <v>All Attempted</v>
      </c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8"/>
      <c r="L166" s="27" t="s">
        <v>159</v>
      </c>
      <c r="M166" s="26">
        <f t="shared" si="5"/>
        <v>9</v>
      </c>
      <c r="N166" s="26" t="str">
        <f t="shared" si="6"/>
        <v>All Attempted</v>
      </c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8"/>
      <c r="L167" s="27" t="s">
        <v>160</v>
      </c>
      <c r="M167" s="26">
        <f t="shared" si="5"/>
        <v>8</v>
      </c>
      <c r="N167" s="26" t="str">
        <f t="shared" si="6"/>
        <v>All Attempted</v>
      </c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8"/>
      <c r="L168" s="27" t="s">
        <v>161</v>
      </c>
      <c r="M168" s="26">
        <f t="shared" si="5"/>
        <v>9</v>
      </c>
      <c r="N168" s="26" t="str">
        <f t="shared" si="6"/>
        <v>All Attempted</v>
      </c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8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8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8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8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8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8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8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8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8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8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8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8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8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8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8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8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8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8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8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8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8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8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8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8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8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8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8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8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8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8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8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8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8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8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8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8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8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8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8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8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8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8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8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8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8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8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8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8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8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8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8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8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8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8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8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8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8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8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8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8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8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8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8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8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8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8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8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8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8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8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8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8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8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8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8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8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8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8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8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8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8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8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8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8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8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8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8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8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8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8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8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8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8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8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8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8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8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8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8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8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8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8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8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8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8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8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8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8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8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8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8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8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8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8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8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8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8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8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8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8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8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8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8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8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8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8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8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8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8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8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8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8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8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8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8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8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8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8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8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8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8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8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8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8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8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8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8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8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8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8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8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8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8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8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8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8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8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8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8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8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8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8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8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8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8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8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8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8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8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8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8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8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8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8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8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8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8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8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8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8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8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8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8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8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8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8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8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8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8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8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8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8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8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8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8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8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8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8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8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8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8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8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8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8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8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8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8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8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8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8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8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8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8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8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8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8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8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8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8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8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8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8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8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8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8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8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8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8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8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8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8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8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8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8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8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8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8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8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8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8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8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8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8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8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8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8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8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8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8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8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8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8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8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8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8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8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8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8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8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8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8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8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8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8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8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8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8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8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8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8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8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8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8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8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8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8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8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8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8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8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8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8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8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8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8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8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8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8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8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8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8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8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8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8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8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8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8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8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8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8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8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8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8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8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8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8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8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8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8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8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8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8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8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8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8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8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8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8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8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8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8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8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8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8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8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8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8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8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8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8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8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8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8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8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8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8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8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8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8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8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8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8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8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8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8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8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8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8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8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8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8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8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8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8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8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8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8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8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8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8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8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8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8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8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8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8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8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8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8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8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8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8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8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8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8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8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8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8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8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8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8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8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8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8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8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8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8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8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8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8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8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8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8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8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8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8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8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8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8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8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8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8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8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8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8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8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8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8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8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8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8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8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8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8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8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8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8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8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8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8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8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8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8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8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8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8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8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8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8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8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8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8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8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8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8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8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8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8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8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8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8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8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8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8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8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8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8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8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8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8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8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8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8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8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8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8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8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8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8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8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8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8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8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8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8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8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8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8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8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8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8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8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8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8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8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8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8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8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8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8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8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8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8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8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8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8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8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8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8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8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8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8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8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8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8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8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8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8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8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8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8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8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8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8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8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8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8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8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8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8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8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8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8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8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8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8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8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8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8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8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8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8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8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8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8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8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8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8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8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8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8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8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8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8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8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8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8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8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8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8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8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8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8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8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8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8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8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8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8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8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8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8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8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8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8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8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8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8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8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8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8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8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8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8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8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8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8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8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8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8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8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8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8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8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8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8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8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8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8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8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8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8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8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8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8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8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8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8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8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8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8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8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8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8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8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8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8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8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8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8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8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8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8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8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8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8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8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8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8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8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8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8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8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8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8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8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8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8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8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8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8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8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8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8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8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8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8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8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8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8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8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8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8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8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8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8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8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8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8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8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8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8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8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8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8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8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8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8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8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8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8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8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8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8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8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8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8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8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8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8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8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8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8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8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8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8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8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8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8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8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8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8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8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8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8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8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8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8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8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8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8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8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8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8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8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8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8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8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8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8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8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8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8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8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8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8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8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8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8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8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8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8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8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8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8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8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8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8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8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8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8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8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8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8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8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8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8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8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8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8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8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8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8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8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8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8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8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8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8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8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8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8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8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8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8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8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8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8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8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8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8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8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8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8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8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8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8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8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8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8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8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8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8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8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8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8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8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8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8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8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8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8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8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8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8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8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8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8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8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8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8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8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8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8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8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8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8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8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8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8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8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8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8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8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8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8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8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8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8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8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8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8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8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8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8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8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8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8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8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8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8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8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8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8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8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8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8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8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8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8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8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8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8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8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8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8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8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8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8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8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8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8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8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8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8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8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8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8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8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8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8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8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ataValidations>
    <dataValidation type="list" allowBlank="1" showErrorMessage="1" sqref="K13 L25">
      <formula1>$A$2:$A$125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7" width="11.0"/>
    <col customWidth="1" min="8" max="8" width="11.89"/>
    <col customWidth="1" min="9" max="9" width="20.67"/>
    <col customWidth="1" min="10" max="10" width="14.44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/>
    </row>
    <row r="2">
      <c r="A2" s="5" t="s">
        <v>11</v>
      </c>
      <c r="B2" s="6">
        <v>8.0</v>
      </c>
      <c r="C2" s="7">
        <v>83.0</v>
      </c>
      <c r="D2" s="7">
        <v>68.0</v>
      </c>
      <c r="E2" s="7">
        <v>63.0</v>
      </c>
      <c r="F2" s="7">
        <v>65.0</v>
      </c>
      <c r="G2" s="16">
        <f t="shared" ref="G2:G125" si="1">SUM(C2:F2)</f>
        <v>279</v>
      </c>
      <c r="H2" s="28">
        <f t="shared" ref="H2:H125" si="2">G2/400</f>
        <v>0.6975</v>
      </c>
      <c r="I2" s="6" t="str">
        <f t="shared" ref="I2:I125" si="3">IF(H2&gt;50%,IF(AND(C2&gt;60,F2&gt;70),"Represent at Event","Not Eligible for Event"),"Not Eligible for Event")</f>
        <v>Not Eligible for Event</v>
      </c>
    </row>
    <row r="3">
      <c r="A3" s="5" t="s">
        <v>13</v>
      </c>
      <c r="B3" s="6">
        <v>6.0</v>
      </c>
      <c r="C3" s="7">
        <v>69.0</v>
      </c>
      <c r="D3" s="7">
        <v>61.0</v>
      </c>
      <c r="E3" s="7">
        <v>64.0</v>
      </c>
      <c r="F3" s="7">
        <v>56.0</v>
      </c>
      <c r="G3" s="16">
        <f t="shared" si="1"/>
        <v>250</v>
      </c>
      <c r="H3" s="28">
        <f t="shared" si="2"/>
        <v>0.625</v>
      </c>
      <c r="I3" s="6" t="str">
        <f t="shared" si="3"/>
        <v>Not Eligible for Event</v>
      </c>
    </row>
    <row r="4">
      <c r="A4" s="5" t="s">
        <v>14</v>
      </c>
      <c r="B4" s="6">
        <v>7.0</v>
      </c>
      <c r="C4" s="7">
        <v>89.0</v>
      </c>
      <c r="D4" s="7">
        <v>83.0</v>
      </c>
      <c r="E4" s="7">
        <v>67.0</v>
      </c>
      <c r="F4" s="7">
        <v>71.0</v>
      </c>
      <c r="G4" s="16">
        <f t="shared" si="1"/>
        <v>310</v>
      </c>
      <c r="H4" s="28">
        <f t="shared" si="2"/>
        <v>0.775</v>
      </c>
      <c r="I4" s="6" t="str">
        <f t="shared" si="3"/>
        <v>Represent at Event</v>
      </c>
    </row>
    <row r="5">
      <c r="A5" s="5" t="s">
        <v>15</v>
      </c>
      <c r="B5" s="6">
        <v>9.0</v>
      </c>
      <c r="C5" s="7">
        <v>78.0</v>
      </c>
      <c r="D5" s="7">
        <v>50.0</v>
      </c>
      <c r="E5" s="7">
        <v>59.0</v>
      </c>
      <c r="F5" s="7">
        <v>82.0</v>
      </c>
      <c r="G5" s="16">
        <f t="shared" si="1"/>
        <v>269</v>
      </c>
      <c r="H5" s="28">
        <f t="shared" si="2"/>
        <v>0.6725</v>
      </c>
      <c r="I5" s="6" t="str">
        <f t="shared" si="3"/>
        <v>Represent at Event</v>
      </c>
    </row>
    <row r="6">
      <c r="A6" s="5" t="s">
        <v>17</v>
      </c>
      <c r="B6" s="6">
        <v>10.0</v>
      </c>
      <c r="C6" s="7">
        <v>46.0</v>
      </c>
      <c r="D6" s="7">
        <v>70.0</v>
      </c>
      <c r="E6" s="7">
        <v>63.0</v>
      </c>
      <c r="F6" s="7">
        <v>56.0</v>
      </c>
      <c r="G6" s="16">
        <f t="shared" si="1"/>
        <v>235</v>
      </c>
      <c r="H6" s="28">
        <f t="shared" si="2"/>
        <v>0.5875</v>
      </c>
      <c r="I6" s="6" t="str">
        <f t="shared" si="3"/>
        <v>Not Eligible for Event</v>
      </c>
    </row>
    <row r="7">
      <c r="A7" s="5" t="s">
        <v>19</v>
      </c>
      <c r="B7" s="6">
        <v>10.0</v>
      </c>
      <c r="C7" s="7">
        <v>47.0</v>
      </c>
      <c r="D7" s="7">
        <v>56.0</v>
      </c>
      <c r="E7" s="7">
        <v>70.0</v>
      </c>
      <c r="F7" s="7">
        <v>53.0</v>
      </c>
      <c r="G7" s="16">
        <f t="shared" si="1"/>
        <v>226</v>
      </c>
      <c r="H7" s="28">
        <f t="shared" si="2"/>
        <v>0.565</v>
      </c>
      <c r="I7" s="6" t="str">
        <f t="shared" si="3"/>
        <v>Not Eligible for Event</v>
      </c>
    </row>
    <row r="8">
      <c r="A8" s="5" t="s">
        <v>21</v>
      </c>
      <c r="B8" s="6">
        <v>7.0</v>
      </c>
      <c r="C8" s="7">
        <v>60.0</v>
      </c>
      <c r="D8" s="7">
        <v>48.0</v>
      </c>
      <c r="E8" s="7">
        <v>50.0</v>
      </c>
      <c r="F8" s="7">
        <v>67.0</v>
      </c>
      <c r="G8" s="16">
        <f t="shared" si="1"/>
        <v>225</v>
      </c>
      <c r="H8" s="28">
        <f t="shared" si="2"/>
        <v>0.5625</v>
      </c>
      <c r="I8" s="6" t="str">
        <f t="shared" si="3"/>
        <v>Not Eligible for Event</v>
      </c>
    </row>
    <row r="9">
      <c r="A9" s="5" t="s">
        <v>23</v>
      </c>
      <c r="B9" s="6">
        <v>8.0</v>
      </c>
      <c r="C9" s="7">
        <v>42.0</v>
      </c>
      <c r="D9" s="7">
        <v>51.0</v>
      </c>
      <c r="E9" s="7">
        <v>53.0</v>
      </c>
      <c r="F9" s="7">
        <v>86.0</v>
      </c>
      <c r="G9" s="16">
        <f t="shared" si="1"/>
        <v>232</v>
      </c>
      <c r="H9" s="28">
        <f t="shared" si="2"/>
        <v>0.58</v>
      </c>
      <c r="I9" s="6" t="str">
        <f t="shared" si="3"/>
        <v>Not Eligible for Event</v>
      </c>
    </row>
    <row r="10">
      <c r="A10" s="5" t="s">
        <v>25</v>
      </c>
      <c r="B10" s="6">
        <v>8.0</v>
      </c>
      <c r="C10" s="7">
        <v>80.0</v>
      </c>
      <c r="D10" s="7">
        <v>45.0</v>
      </c>
      <c r="E10" s="7">
        <v>73.0</v>
      </c>
      <c r="F10" s="7">
        <v>62.0</v>
      </c>
      <c r="G10" s="16">
        <f t="shared" si="1"/>
        <v>260</v>
      </c>
      <c r="H10" s="28">
        <f t="shared" si="2"/>
        <v>0.65</v>
      </c>
      <c r="I10" s="6" t="str">
        <f t="shared" si="3"/>
        <v>Not Eligible for Event</v>
      </c>
    </row>
    <row r="11">
      <c r="A11" s="5" t="s">
        <v>27</v>
      </c>
      <c r="B11" s="6">
        <v>6.0</v>
      </c>
      <c r="C11" s="7">
        <v>90.0</v>
      </c>
      <c r="D11" s="7">
        <v>67.0</v>
      </c>
      <c r="E11" s="7">
        <v>77.0</v>
      </c>
      <c r="F11" s="7">
        <v>85.0</v>
      </c>
      <c r="G11" s="16">
        <f t="shared" si="1"/>
        <v>319</v>
      </c>
      <c r="H11" s="28">
        <f t="shared" si="2"/>
        <v>0.7975</v>
      </c>
      <c r="I11" s="6" t="str">
        <f t="shared" si="3"/>
        <v>Represent at Event</v>
      </c>
    </row>
    <row r="12">
      <c r="A12" s="5" t="s">
        <v>28</v>
      </c>
      <c r="B12" s="6">
        <v>8.0</v>
      </c>
      <c r="C12" s="7">
        <v>79.0</v>
      </c>
      <c r="D12" s="7">
        <v>45.0</v>
      </c>
      <c r="E12" s="7">
        <v>53.0</v>
      </c>
      <c r="F12" s="7">
        <v>46.0</v>
      </c>
      <c r="G12" s="16">
        <f t="shared" si="1"/>
        <v>223</v>
      </c>
      <c r="H12" s="28">
        <f t="shared" si="2"/>
        <v>0.5575</v>
      </c>
      <c r="I12" s="6" t="str">
        <f t="shared" si="3"/>
        <v>Not Eligible for Event</v>
      </c>
    </row>
    <row r="13">
      <c r="A13" s="5" t="s">
        <v>29</v>
      </c>
      <c r="B13" s="6">
        <v>7.0</v>
      </c>
      <c r="C13" s="7">
        <v>48.0</v>
      </c>
      <c r="D13" s="7"/>
      <c r="E13" s="7">
        <v>62.0</v>
      </c>
      <c r="F13" s="7">
        <v>55.0</v>
      </c>
      <c r="G13" s="16">
        <f t="shared" si="1"/>
        <v>165</v>
      </c>
      <c r="H13" s="28">
        <f t="shared" si="2"/>
        <v>0.4125</v>
      </c>
      <c r="I13" s="6" t="str">
        <f t="shared" si="3"/>
        <v>Not Eligible for Event</v>
      </c>
    </row>
    <row r="14">
      <c r="A14" s="5" t="s">
        <v>30</v>
      </c>
      <c r="B14" s="6">
        <v>9.0</v>
      </c>
      <c r="C14" s="7">
        <v>61.0</v>
      </c>
      <c r="D14" s="7"/>
      <c r="E14" s="7">
        <v>73.0</v>
      </c>
      <c r="F14" s="7">
        <v>48.0</v>
      </c>
      <c r="G14" s="16">
        <f t="shared" si="1"/>
        <v>182</v>
      </c>
      <c r="H14" s="28">
        <f t="shared" si="2"/>
        <v>0.455</v>
      </c>
      <c r="I14" s="6" t="str">
        <f t="shared" si="3"/>
        <v>Not Eligible for Event</v>
      </c>
    </row>
    <row r="15">
      <c r="A15" s="5" t="s">
        <v>31</v>
      </c>
      <c r="B15" s="6">
        <v>7.0</v>
      </c>
      <c r="C15" s="7">
        <v>58.0</v>
      </c>
      <c r="D15" s="7">
        <v>64.0</v>
      </c>
      <c r="E15" s="7">
        <v>50.0</v>
      </c>
      <c r="F15" s="7">
        <v>76.0</v>
      </c>
      <c r="G15" s="16">
        <f t="shared" si="1"/>
        <v>248</v>
      </c>
      <c r="H15" s="28">
        <f t="shared" si="2"/>
        <v>0.62</v>
      </c>
      <c r="I15" s="6" t="str">
        <f t="shared" si="3"/>
        <v>Not Eligible for Event</v>
      </c>
    </row>
    <row r="16">
      <c r="A16" s="5" t="s">
        <v>34</v>
      </c>
      <c r="B16" s="6">
        <v>10.0</v>
      </c>
      <c r="C16" s="7">
        <v>44.0</v>
      </c>
      <c r="D16" s="7">
        <v>59.0</v>
      </c>
      <c r="E16" s="7">
        <v>60.0</v>
      </c>
      <c r="F16" s="7">
        <v>82.0</v>
      </c>
      <c r="G16" s="16">
        <f t="shared" si="1"/>
        <v>245</v>
      </c>
      <c r="H16" s="28">
        <f t="shared" si="2"/>
        <v>0.6125</v>
      </c>
      <c r="I16" s="6" t="str">
        <f t="shared" si="3"/>
        <v>Not Eligible for Event</v>
      </c>
    </row>
    <row r="17">
      <c r="A17" s="5" t="s">
        <v>35</v>
      </c>
      <c r="B17" s="6">
        <v>7.0</v>
      </c>
      <c r="C17" s="7">
        <v>86.0</v>
      </c>
      <c r="D17" s="7">
        <v>83.0</v>
      </c>
      <c r="E17" s="7">
        <v>86.0</v>
      </c>
      <c r="F17" s="7">
        <v>40.0</v>
      </c>
      <c r="G17" s="16">
        <f t="shared" si="1"/>
        <v>295</v>
      </c>
      <c r="H17" s="28">
        <f t="shared" si="2"/>
        <v>0.7375</v>
      </c>
      <c r="I17" s="6" t="str">
        <f t="shared" si="3"/>
        <v>Not Eligible for Event</v>
      </c>
    </row>
    <row r="18">
      <c r="A18" s="5" t="s">
        <v>37</v>
      </c>
      <c r="B18" s="6">
        <v>9.0</v>
      </c>
      <c r="C18" s="7">
        <v>80.0</v>
      </c>
      <c r="D18" s="7">
        <v>70.0</v>
      </c>
      <c r="E18" s="7">
        <v>67.0</v>
      </c>
      <c r="F18" s="7">
        <v>55.0</v>
      </c>
      <c r="G18" s="16">
        <f t="shared" si="1"/>
        <v>272</v>
      </c>
      <c r="H18" s="28">
        <f t="shared" si="2"/>
        <v>0.68</v>
      </c>
      <c r="I18" s="6" t="str">
        <f t="shared" si="3"/>
        <v>Not Eligible for Event</v>
      </c>
    </row>
    <row r="19">
      <c r="A19" s="5" t="s">
        <v>39</v>
      </c>
      <c r="B19" s="6">
        <v>7.0</v>
      </c>
      <c r="C19" s="7">
        <v>50.0</v>
      </c>
      <c r="D19" s="7">
        <v>49.0</v>
      </c>
      <c r="E19" s="7">
        <v>84.0</v>
      </c>
      <c r="F19" s="7">
        <v>76.0</v>
      </c>
      <c r="G19" s="16">
        <f t="shared" si="1"/>
        <v>259</v>
      </c>
      <c r="H19" s="28">
        <f t="shared" si="2"/>
        <v>0.6475</v>
      </c>
      <c r="I19" s="6" t="str">
        <f t="shared" si="3"/>
        <v>Not Eligible for Event</v>
      </c>
    </row>
    <row r="20">
      <c r="A20" s="5" t="s">
        <v>42</v>
      </c>
      <c r="B20" s="6">
        <v>8.0</v>
      </c>
      <c r="C20" s="7">
        <v>87.0</v>
      </c>
      <c r="D20" s="7">
        <v>61.0</v>
      </c>
      <c r="E20" s="7">
        <v>63.0</v>
      </c>
      <c r="F20" s="7">
        <v>89.0</v>
      </c>
      <c r="G20" s="16">
        <f t="shared" si="1"/>
        <v>300</v>
      </c>
      <c r="H20" s="28">
        <f t="shared" si="2"/>
        <v>0.75</v>
      </c>
      <c r="I20" s="6" t="str">
        <f t="shared" si="3"/>
        <v>Represent at Event</v>
      </c>
    </row>
    <row r="21">
      <c r="A21" s="5" t="s">
        <v>44</v>
      </c>
      <c r="B21" s="6">
        <v>6.0</v>
      </c>
      <c r="C21" s="7">
        <v>51.0</v>
      </c>
      <c r="D21" s="7"/>
      <c r="E21" s="7">
        <v>54.0</v>
      </c>
      <c r="F21" s="7">
        <v>89.0</v>
      </c>
      <c r="G21" s="16">
        <f t="shared" si="1"/>
        <v>194</v>
      </c>
      <c r="H21" s="28">
        <f t="shared" si="2"/>
        <v>0.485</v>
      </c>
      <c r="I21" s="6" t="str">
        <f t="shared" si="3"/>
        <v>Not Eligible for Event</v>
      </c>
    </row>
    <row r="22">
      <c r="A22" s="5" t="s">
        <v>46</v>
      </c>
      <c r="B22" s="6">
        <v>8.0</v>
      </c>
      <c r="C22" s="7">
        <v>89.0</v>
      </c>
      <c r="D22" s="7">
        <v>84.0</v>
      </c>
      <c r="E22" s="7">
        <v>73.0</v>
      </c>
      <c r="F22" s="7">
        <v>43.0</v>
      </c>
      <c r="G22" s="16">
        <f t="shared" si="1"/>
        <v>289</v>
      </c>
      <c r="H22" s="28">
        <f t="shared" si="2"/>
        <v>0.7225</v>
      </c>
      <c r="I22" s="6" t="str">
        <f t="shared" si="3"/>
        <v>Not Eligible for Event</v>
      </c>
    </row>
    <row r="23">
      <c r="A23" s="5" t="s">
        <v>47</v>
      </c>
      <c r="B23" s="6">
        <v>6.0</v>
      </c>
      <c r="C23" s="7">
        <v>64.0</v>
      </c>
      <c r="D23" s="7"/>
      <c r="E23" s="7">
        <v>75.0</v>
      </c>
      <c r="F23" s="7">
        <v>67.0</v>
      </c>
      <c r="G23" s="16">
        <f t="shared" si="1"/>
        <v>206</v>
      </c>
      <c r="H23" s="28">
        <f t="shared" si="2"/>
        <v>0.515</v>
      </c>
      <c r="I23" s="6" t="str">
        <f t="shared" si="3"/>
        <v>Not Eligible for Event</v>
      </c>
    </row>
    <row r="24">
      <c r="A24" s="5" t="s">
        <v>48</v>
      </c>
      <c r="B24" s="6">
        <v>10.0</v>
      </c>
      <c r="C24" s="7">
        <v>44.0</v>
      </c>
      <c r="D24" s="7">
        <v>52.0</v>
      </c>
      <c r="E24" s="7"/>
      <c r="F24" s="7">
        <v>70.0</v>
      </c>
      <c r="G24" s="16">
        <f t="shared" si="1"/>
        <v>166</v>
      </c>
      <c r="H24" s="28">
        <f t="shared" si="2"/>
        <v>0.415</v>
      </c>
      <c r="I24" s="6" t="str">
        <f t="shared" si="3"/>
        <v>Not Eligible for Event</v>
      </c>
    </row>
    <row r="25">
      <c r="A25" s="5" t="s">
        <v>53</v>
      </c>
      <c r="B25" s="6">
        <v>8.0</v>
      </c>
      <c r="C25" s="7">
        <v>56.0</v>
      </c>
      <c r="D25" s="7">
        <v>85.0</v>
      </c>
      <c r="E25" s="7">
        <v>76.0</v>
      </c>
      <c r="F25" s="7">
        <v>68.0</v>
      </c>
      <c r="G25" s="16">
        <f t="shared" si="1"/>
        <v>285</v>
      </c>
      <c r="H25" s="28">
        <f t="shared" si="2"/>
        <v>0.7125</v>
      </c>
      <c r="I25" s="6" t="str">
        <f t="shared" si="3"/>
        <v>Not Eligible for Event</v>
      </c>
    </row>
    <row r="26">
      <c r="A26" s="5" t="s">
        <v>54</v>
      </c>
      <c r="B26" s="6">
        <v>9.0</v>
      </c>
      <c r="C26" s="7">
        <v>55.0</v>
      </c>
      <c r="D26" s="7"/>
      <c r="E26" s="7">
        <v>82.0</v>
      </c>
      <c r="F26" s="7">
        <v>41.0</v>
      </c>
      <c r="G26" s="16">
        <f t="shared" si="1"/>
        <v>178</v>
      </c>
      <c r="H26" s="28">
        <f t="shared" si="2"/>
        <v>0.445</v>
      </c>
      <c r="I26" s="6" t="str">
        <f t="shared" si="3"/>
        <v>Not Eligible for Event</v>
      </c>
    </row>
    <row r="27">
      <c r="A27" s="5" t="s">
        <v>56</v>
      </c>
      <c r="B27" s="6">
        <v>8.0</v>
      </c>
      <c r="C27" s="7">
        <v>44.0</v>
      </c>
      <c r="D27" s="7">
        <v>60.0</v>
      </c>
      <c r="E27" s="7">
        <v>59.0</v>
      </c>
      <c r="F27" s="7">
        <v>64.0</v>
      </c>
      <c r="G27" s="16">
        <f t="shared" si="1"/>
        <v>227</v>
      </c>
      <c r="H27" s="28">
        <f t="shared" si="2"/>
        <v>0.5675</v>
      </c>
      <c r="I27" s="6" t="str">
        <f t="shared" si="3"/>
        <v>Not Eligible for Event</v>
      </c>
    </row>
    <row r="28">
      <c r="A28" s="5" t="s">
        <v>57</v>
      </c>
      <c r="B28" s="6">
        <v>10.0</v>
      </c>
      <c r="C28" s="7">
        <v>88.0</v>
      </c>
      <c r="D28" s="7">
        <v>70.0</v>
      </c>
      <c r="E28" s="7">
        <v>85.0</v>
      </c>
      <c r="F28" s="7">
        <v>45.0</v>
      </c>
      <c r="G28" s="16">
        <f t="shared" si="1"/>
        <v>288</v>
      </c>
      <c r="H28" s="28">
        <f t="shared" si="2"/>
        <v>0.72</v>
      </c>
      <c r="I28" s="6" t="str">
        <f t="shared" si="3"/>
        <v>Not Eligible for Event</v>
      </c>
    </row>
    <row r="29">
      <c r="A29" s="5" t="s">
        <v>60</v>
      </c>
      <c r="B29" s="6">
        <v>8.0</v>
      </c>
      <c r="C29" s="7">
        <v>81.0</v>
      </c>
      <c r="D29" s="7">
        <v>75.0</v>
      </c>
      <c r="E29" s="7">
        <v>58.0</v>
      </c>
      <c r="F29" s="7">
        <v>56.0</v>
      </c>
      <c r="G29" s="16">
        <f t="shared" si="1"/>
        <v>270</v>
      </c>
      <c r="H29" s="28">
        <f t="shared" si="2"/>
        <v>0.675</v>
      </c>
      <c r="I29" s="6" t="str">
        <f t="shared" si="3"/>
        <v>Not Eligible for Event</v>
      </c>
    </row>
    <row r="30">
      <c r="A30" s="5" t="s">
        <v>62</v>
      </c>
      <c r="B30" s="6">
        <v>9.0</v>
      </c>
      <c r="C30" s="7"/>
      <c r="D30" s="7"/>
      <c r="E30" s="7"/>
      <c r="F30" s="7"/>
      <c r="G30" s="16">
        <f t="shared" si="1"/>
        <v>0</v>
      </c>
      <c r="H30" s="28">
        <f t="shared" si="2"/>
        <v>0</v>
      </c>
      <c r="I30" s="6" t="str">
        <f t="shared" si="3"/>
        <v>Not Eligible for Event</v>
      </c>
    </row>
    <row r="31">
      <c r="A31" s="5" t="s">
        <v>63</v>
      </c>
      <c r="B31" s="6">
        <v>8.0</v>
      </c>
      <c r="C31" s="7">
        <v>49.0</v>
      </c>
      <c r="D31" s="7">
        <v>79.0</v>
      </c>
      <c r="E31" s="7">
        <v>80.0</v>
      </c>
      <c r="F31" s="7">
        <v>51.0</v>
      </c>
      <c r="G31" s="16">
        <f t="shared" si="1"/>
        <v>259</v>
      </c>
      <c r="H31" s="28">
        <f t="shared" si="2"/>
        <v>0.6475</v>
      </c>
      <c r="I31" s="6" t="str">
        <f t="shared" si="3"/>
        <v>Not Eligible for Event</v>
      </c>
    </row>
    <row r="32">
      <c r="A32" s="5" t="s">
        <v>65</v>
      </c>
      <c r="B32" s="6">
        <v>7.0</v>
      </c>
      <c r="C32" s="7">
        <v>80.0</v>
      </c>
      <c r="D32" s="7">
        <v>61.0</v>
      </c>
      <c r="E32" s="7">
        <v>68.0</v>
      </c>
      <c r="F32" s="7">
        <v>48.0</v>
      </c>
      <c r="G32" s="16">
        <f t="shared" si="1"/>
        <v>257</v>
      </c>
      <c r="H32" s="28">
        <f t="shared" si="2"/>
        <v>0.6425</v>
      </c>
      <c r="I32" s="6" t="str">
        <f t="shared" si="3"/>
        <v>Not Eligible for Event</v>
      </c>
    </row>
    <row r="33">
      <c r="A33" s="5" t="s">
        <v>67</v>
      </c>
      <c r="B33" s="6">
        <v>8.0</v>
      </c>
      <c r="C33" s="7"/>
      <c r="D33" s="7"/>
      <c r="E33" s="7"/>
      <c r="F33" s="7"/>
      <c r="G33" s="16">
        <f t="shared" si="1"/>
        <v>0</v>
      </c>
      <c r="H33" s="28">
        <f t="shared" si="2"/>
        <v>0</v>
      </c>
      <c r="I33" s="6" t="str">
        <f t="shared" si="3"/>
        <v>Not Eligible for Event</v>
      </c>
    </row>
    <row r="34">
      <c r="A34" s="5" t="s">
        <v>70</v>
      </c>
      <c r="B34" s="6">
        <v>8.0</v>
      </c>
      <c r="C34" s="7">
        <v>51.0</v>
      </c>
      <c r="D34" s="7">
        <v>77.0</v>
      </c>
      <c r="E34" s="7">
        <v>85.0</v>
      </c>
      <c r="F34" s="7">
        <v>74.0</v>
      </c>
      <c r="G34" s="16">
        <f t="shared" si="1"/>
        <v>287</v>
      </c>
      <c r="H34" s="28">
        <f t="shared" si="2"/>
        <v>0.7175</v>
      </c>
      <c r="I34" s="6" t="str">
        <f t="shared" si="3"/>
        <v>Not Eligible for Event</v>
      </c>
    </row>
    <row r="35">
      <c r="A35" s="5" t="s">
        <v>71</v>
      </c>
      <c r="B35" s="6">
        <v>9.0</v>
      </c>
      <c r="C35" s="7">
        <v>90.0</v>
      </c>
      <c r="D35" s="7">
        <v>86.0</v>
      </c>
      <c r="E35" s="7">
        <v>79.0</v>
      </c>
      <c r="F35" s="7">
        <v>61.0</v>
      </c>
      <c r="G35" s="16">
        <f t="shared" si="1"/>
        <v>316</v>
      </c>
      <c r="H35" s="28">
        <f t="shared" si="2"/>
        <v>0.79</v>
      </c>
      <c r="I35" s="6" t="str">
        <f t="shared" si="3"/>
        <v>Not Eligible for Event</v>
      </c>
    </row>
    <row r="36">
      <c r="A36" s="5" t="s">
        <v>72</v>
      </c>
      <c r="B36" s="6">
        <v>8.0</v>
      </c>
      <c r="C36" s="7">
        <v>56.0</v>
      </c>
      <c r="D36" s="7">
        <v>59.0</v>
      </c>
      <c r="E36" s="7">
        <v>51.0</v>
      </c>
      <c r="F36" s="7">
        <v>51.0</v>
      </c>
      <c r="G36" s="16">
        <f t="shared" si="1"/>
        <v>217</v>
      </c>
      <c r="H36" s="28">
        <f t="shared" si="2"/>
        <v>0.5425</v>
      </c>
      <c r="I36" s="6" t="str">
        <f t="shared" si="3"/>
        <v>Not Eligible for Event</v>
      </c>
    </row>
    <row r="37">
      <c r="A37" s="5" t="s">
        <v>73</v>
      </c>
      <c r="B37" s="6">
        <v>6.0</v>
      </c>
      <c r="C37" s="7">
        <v>71.0</v>
      </c>
      <c r="D37" s="7">
        <v>76.0</v>
      </c>
      <c r="E37" s="7">
        <v>82.0</v>
      </c>
      <c r="F37" s="7">
        <v>80.0</v>
      </c>
      <c r="G37" s="16">
        <f t="shared" si="1"/>
        <v>309</v>
      </c>
      <c r="H37" s="28">
        <f t="shared" si="2"/>
        <v>0.7725</v>
      </c>
      <c r="I37" s="6" t="str">
        <f t="shared" si="3"/>
        <v>Represent at Event</v>
      </c>
    </row>
    <row r="38">
      <c r="A38" s="5" t="s">
        <v>74</v>
      </c>
      <c r="B38" s="6">
        <v>9.0</v>
      </c>
      <c r="C38" s="7"/>
      <c r="D38" s="7"/>
      <c r="E38" s="7"/>
      <c r="F38" s="7"/>
      <c r="G38" s="16">
        <f t="shared" si="1"/>
        <v>0</v>
      </c>
      <c r="H38" s="28">
        <f t="shared" si="2"/>
        <v>0</v>
      </c>
      <c r="I38" s="6" t="str">
        <f t="shared" si="3"/>
        <v>Not Eligible for Event</v>
      </c>
    </row>
    <row r="39">
      <c r="A39" s="5" t="s">
        <v>75</v>
      </c>
      <c r="B39" s="6">
        <v>7.0</v>
      </c>
      <c r="C39" s="7"/>
      <c r="D39" s="7"/>
      <c r="E39" s="7"/>
      <c r="F39" s="7"/>
      <c r="G39" s="16">
        <f t="shared" si="1"/>
        <v>0</v>
      </c>
      <c r="H39" s="28">
        <f t="shared" si="2"/>
        <v>0</v>
      </c>
      <c r="I39" s="6" t="str">
        <f t="shared" si="3"/>
        <v>Not Eligible for Event</v>
      </c>
    </row>
    <row r="40">
      <c r="A40" s="5" t="s">
        <v>76</v>
      </c>
      <c r="B40" s="6">
        <v>9.0</v>
      </c>
      <c r="C40" s="7"/>
      <c r="D40" s="7"/>
      <c r="E40" s="7"/>
      <c r="F40" s="7"/>
      <c r="G40" s="16">
        <f t="shared" si="1"/>
        <v>0</v>
      </c>
      <c r="H40" s="28">
        <f t="shared" si="2"/>
        <v>0</v>
      </c>
      <c r="I40" s="6" t="str">
        <f t="shared" si="3"/>
        <v>Not Eligible for Event</v>
      </c>
    </row>
    <row r="41">
      <c r="A41" s="5" t="s">
        <v>77</v>
      </c>
      <c r="B41" s="6">
        <v>8.0</v>
      </c>
      <c r="C41" s="7"/>
      <c r="D41" s="7"/>
      <c r="E41" s="7"/>
      <c r="F41" s="7"/>
      <c r="G41" s="16">
        <f t="shared" si="1"/>
        <v>0</v>
      </c>
      <c r="H41" s="28">
        <f t="shared" si="2"/>
        <v>0</v>
      </c>
      <c r="I41" s="6" t="str">
        <f t="shared" si="3"/>
        <v>Not Eligible for Event</v>
      </c>
    </row>
    <row r="42">
      <c r="A42" s="5" t="s">
        <v>78</v>
      </c>
      <c r="B42" s="6">
        <v>10.0</v>
      </c>
      <c r="C42" s="7"/>
      <c r="D42" s="7"/>
      <c r="E42" s="7"/>
      <c r="F42" s="7"/>
      <c r="G42" s="16">
        <f t="shared" si="1"/>
        <v>0</v>
      </c>
      <c r="H42" s="28">
        <f t="shared" si="2"/>
        <v>0</v>
      </c>
      <c r="I42" s="6" t="str">
        <f t="shared" si="3"/>
        <v>Not Eligible for Event</v>
      </c>
    </row>
    <row r="43">
      <c r="A43" s="5" t="s">
        <v>79</v>
      </c>
      <c r="B43" s="6">
        <v>9.0</v>
      </c>
      <c r="C43" s="7"/>
      <c r="D43" s="7"/>
      <c r="E43" s="7"/>
      <c r="F43" s="7"/>
      <c r="G43" s="16">
        <f t="shared" si="1"/>
        <v>0</v>
      </c>
      <c r="H43" s="28">
        <f t="shared" si="2"/>
        <v>0</v>
      </c>
      <c r="I43" s="6" t="str">
        <f t="shared" si="3"/>
        <v>Not Eligible for Event</v>
      </c>
    </row>
    <row r="44">
      <c r="A44" s="5" t="s">
        <v>80</v>
      </c>
      <c r="B44" s="6">
        <v>7.0</v>
      </c>
      <c r="C44" s="7">
        <v>71.0</v>
      </c>
      <c r="D44" s="7">
        <v>89.0</v>
      </c>
      <c r="E44" s="7">
        <v>55.0</v>
      </c>
      <c r="F44" s="7">
        <v>49.0</v>
      </c>
      <c r="G44" s="16">
        <f t="shared" si="1"/>
        <v>264</v>
      </c>
      <c r="H44" s="28">
        <f t="shared" si="2"/>
        <v>0.66</v>
      </c>
      <c r="I44" s="6" t="str">
        <f t="shared" si="3"/>
        <v>Not Eligible for Event</v>
      </c>
    </row>
    <row r="45">
      <c r="A45" s="5" t="s">
        <v>81</v>
      </c>
      <c r="B45" s="6">
        <v>8.0</v>
      </c>
      <c r="C45" s="7">
        <v>89.0</v>
      </c>
      <c r="D45" s="7">
        <v>53.0</v>
      </c>
      <c r="E45" s="7">
        <v>47.0</v>
      </c>
      <c r="F45" s="7">
        <v>40.0</v>
      </c>
      <c r="G45" s="16">
        <f t="shared" si="1"/>
        <v>229</v>
      </c>
      <c r="H45" s="28">
        <f t="shared" si="2"/>
        <v>0.5725</v>
      </c>
      <c r="I45" s="6" t="str">
        <f t="shared" si="3"/>
        <v>Not Eligible for Event</v>
      </c>
    </row>
    <row r="46">
      <c r="A46" s="5" t="s">
        <v>82</v>
      </c>
      <c r="B46" s="6">
        <v>10.0</v>
      </c>
      <c r="C46" s="7">
        <v>56.0</v>
      </c>
      <c r="D46" s="7">
        <v>75.0</v>
      </c>
      <c r="E46" s="7">
        <v>73.0</v>
      </c>
      <c r="F46" s="7">
        <v>80.0</v>
      </c>
      <c r="G46" s="16">
        <f t="shared" si="1"/>
        <v>284</v>
      </c>
      <c r="H46" s="28">
        <f t="shared" si="2"/>
        <v>0.71</v>
      </c>
      <c r="I46" s="6" t="str">
        <f t="shared" si="3"/>
        <v>Not Eligible for Event</v>
      </c>
    </row>
    <row r="47">
      <c r="A47" s="5" t="s">
        <v>83</v>
      </c>
      <c r="B47" s="6">
        <v>8.0</v>
      </c>
      <c r="C47" s="7">
        <v>48.0</v>
      </c>
      <c r="D47" s="7">
        <v>81.0</v>
      </c>
      <c r="E47" s="7">
        <v>69.0</v>
      </c>
      <c r="F47" s="7">
        <v>69.0</v>
      </c>
      <c r="G47" s="16">
        <f t="shared" si="1"/>
        <v>267</v>
      </c>
      <c r="H47" s="28">
        <f t="shared" si="2"/>
        <v>0.6675</v>
      </c>
      <c r="I47" s="6" t="str">
        <f t="shared" si="3"/>
        <v>Not Eligible for Event</v>
      </c>
    </row>
    <row r="48">
      <c r="A48" s="5" t="s">
        <v>84</v>
      </c>
      <c r="B48" s="6">
        <v>8.0</v>
      </c>
      <c r="C48" s="7">
        <v>90.0</v>
      </c>
      <c r="D48" s="7">
        <v>64.0</v>
      </c>
      <c r="E48" s="7">
        <v>79.0</v>
      </c>
      <c r="F48" s="7">
        <v>76.0</v>
      </c>
      <c r="G48" s="16">
        <f t="shared" si="1"/>
        <v>309</v>
      </c>
      <c r="H48" s="28">
        <f t="shared" si="2"/>
        <v>0.7725</v>
      </c>
      <c r="I48" s="6" t="str">
        <f t="shared" si="3"/>
        <v>Represent at Event</v>
      </c>
    </row>
    <row r="49">
      <c r="A49" s="5" t="s">
        <v>85</v>
      </c>
      <c r="B49" s="6">
        <v>8.0</v>
      </c>
      <c r="C49" s="7">
        <v>83.0</v>
      </c>
      <c r="D49" s="7">
        <v>44.0</v>
      </c>
      <c r="E49" s="7">
        <v>45.0</v>
      </c>
      <c r="F49" s="7">
        <v>74.0</v>
      </c>
      <c r="G49" s="16">
        <f t="shared" si="1"/>
        <v>246</v>
      </c>
      <c r="H49" s="28">
        <f t="shared" si="2"/>
        <v>0.615</v>
      </c>
      <c r="I49" s="6" t="str">
        <f t="shared" si="3"/>
        <v>Represent at Event</v>
      </c>
    </row>
    <row r="50">
      <c r="A50" s="5" t="s">
        <v>86</v>
      </c>
      <c r="B50" s="6">
        <v>7.0</v>
      </c>
      <c r="C50" s="7">
        <v>54.0</v>
      </c>
      <c r="D50" s="7">
        <v>68.0</v>
      </c>
      <c r="E50" s="7"/>
      <c r="F50" s="7">
        <v>42.0</v>
      </c>
      <c r="G50" s="16">
        <f t="shared" si="1"/>
        <v>164</v>
      </c>
      <c r="H50" s="28">
        <f t="shared" si="2"/>
        <v>0.41</v>
      </c>
      <c r="I50" s="6" t="str">
        <f t="shared" si="3"/>
        <v>Not Eligible for Event</v>
      </c>
    </row>
    <row r="51">
      <c r="A51" s="5" t="s">
        <v>87</v>
      </c>
      <c r="B51" s="6">
        <v>9.0</v>
      </c>
      <c r="C51" s="7">
        <v>82.0</v>
      </c>
      <c r="D51" s="7">
        <v>40.0</v>
      </c>
      <c r="E51" s="7">
        <v>84.0</v>
      </c>
      <c r="F51" s="7">
        <v>83.0</v>
      </c>
      <c r="G51" s="16">
        <f t="shared" si="1"/>
        <v>289</v>
      </c>
      <c r="H51" s="28">
        <f t="shared" si="2"/>
        <v>0.7225</v>
      </c>
      <c r="I51" s="6" t="str">
        <f t="shared" si="3"/>
        <v>Represent at Event</v>
      </c>
    </row>
    <row r="52">
      <c r="A52" s="5" t="s">
        <v>88</v>
      </c>
      <c r="B52" s="6">
        <v>6.0</v>
      </c>
      <c r="C52" s="7">
        <v>90.0</v>
      </c>
      <c r="D52" s="7">
        <v>60.0</v>
      </c>
      <c r="E52" s="7">
        <v>79.0</v>
      </c>
      <c r="F52" s="7">
        <v>50.0</v>
      </c>
      <c r="G52" s="16">
        <f t="shared" si="1"/>
        <v>279</v>
      </c>
      <c r="H52" s="28">
        <f t="shared" si="2"/>
        <v>0.6975</v>
      </c>
      <c r="I52" s="6" t="str">
        <f t="shared" si="3"/>
        <v>Not Eligible for Event</v>
      </c>
    </row>
    <row r="53">
      <c r="A53" s="5" t="s">
        <v>89</v>
      </c>
      <c r="B53" s="6">
        <v>7.0</v>
      </c>
      <c r="C53" s="7">
        <v>81.0</v>
      </c>
      <c r="D53" s="7">
        <v>85.0</v>
      </c>
      <c r="E53" s="7">
        <v>83.0</v>
      </c>
      <c r="F53" s="7">
        <v>43.0</v>
      </c>
      <c r="G53" s="16">
        <f t="shared" si="1"/>
        <v>292</v>
      </c>
      <c r="H53" s="28">
        <f t="shared" si="2"/>
        <v>0.73</v>
      </c>
      <c r="I53" s="6" t="str">
        <f t="shared" si="3"/>
        <v>Not Eligible for Event</v>
      </c>
    </row>
    <row r="54">
      <c r="A54" s="5" t="s">
        <v>90</v>
      </c>
      <c r="B54" s="6">
        <v>6.0</v>
      </c>
      <c r="C54" s="7">
        <v>45.0</v>
      </c>
      <c r="D54" s="7">
        <v>72.0</v>
      </c>
      <c r="E54" s="7">
        <v>51.0</v>
      </c>
      <c r="F54" s="7">
        <v>59.0</v>
      </c>
      <c r="G54" s="16">
        <f t="shared" si="1"/>
        <v>227</v>
      </c>
      <c r="H54" s="28">
        <f t="shared" si="2"/>
        <v>0.5675</v>
      </c>
      <c r="I54" s="6" t="str">
        <f t="shared" si="3"/>
        <v>Not Eligible for Event</v>
      </c>
    </row>
    <row r="55">
      <c r="A55" s="5" t="s">
        <v>91</v>
      </c>
      <c r="B55" s="6">
        <v>9.0</v>
      </c>
      <c r="C55" s="7">
        <v>77.0</v>
      </c>
      <c r="D55" s="7">
        <v>84.0</v>
      </c>
      <c r="E55" s="7"/>
      <c r="F55" s="7">
        <v>84.0</v>
      </c>
      <c r="G55" s="16">
        <f t="shared" si="1"/>
        <v>245</v>
      </c>
      <c r="H55" s="28">
        <f t="shared" si="2"/>
        <v>0.6125</v>
      </c>
      <c r="I55" s="6" t="str">
        <f t="shared" si="3"/>
        <v>Represent at Event</v>
      </c>
    </row>
    <row r="56">
      <c r="A56" s="5" t="s">
        <v>92</v>
      </c>
      <c r="B56" s="6">
        <v>9.0</v>
      </c>
      <c r="C56" s="7">
        <v>67.0</v>
      </c>
      <c r="D56" s="7">
        <v>85.0</v>
      </c>
      <c r="E56" s="7">
        <v>69.0</v>
      </c>
      <c r="F56" s="7">
        <v>72.0</v>
      </c>
      <c r="G56" s="16">
        <f t="shared" si="1"/>
        <v>293</v>
      </c>
      <c r="H56" s="28">
        <f t="shared" si="2"/>
        <v>0.7325</v>
      </c>
      <c r="I56" s="6" t="str">
        <f t="shared" si="3"/>
        <v>Represent at Event</v>
      </c>
    </row>
    <row r="57">
      <c r="A57" s="5" t="s">
        <v>93</v>
      </c>
      <c r="B57" s="6">
        <v>6.0</v>
      </c>
      <c r="C57" s="7">
        <v>79.0</v>
      </c>
      <c r="D57" s="7"/>
      <c r="E57" s="7">
        <v>52.0</v>
      </c>
      <c r="F57" s="7">
        <v>73.0</v>
      </c>
      <c r="G57" s="16">
        <f t="shared" si="1"/>
        <v>204</v>
      </c>
      <c r="H57" s="28">
        <f t="shared" si="2"/>
        <v>0.51</v>
      </c>
      <c r="I57" s="6" t="str">
        <f t="shared" si="3"/>
        <v>Represent at Event</v>
      </c>
    </row>
    <row r="58">
      <c r="A58" s="5" t="s">
        <v>94</v>
      </c>
      <c r="B58" s="6">
        <v>9.0</v>
      </c>
      <c r="C58" s="7">
        <v>74.0</v>
      </c>
      <c r="D58" s="7">
        <v>59.0</v>
      </c>
      <c r="E58" s="7">
        <v>43.0</v>
      </c>
      <c r="F58" s="7">
        <v>89.0</v>
      </c>
      <c r="G58" s="16">
        <f t="shared" si="1"/>
        <v>265</v>
      </c>
      <c r="H58" s="28">
        <f t="shared" si="2"/>
        <v>0.6625</v>
      </c>
      <c r="I58" s="6" t="str">
        <f t="shared" si="3"/>
        <v>Represent at Event</v>
      </c>
    </row>
    <row r="59">
      <c r="A59" s="5" t="s">
        <v>95</v>
      </c>
      <c r="B59" s="6">
        <v>7.0</v>
      </c>
      <c r="C59" s="7">
        <v>84.0</v>
      </c>
      <c r="D59" s="7">
        <v>60.0</v>
      </c>
      <c r="E59" s="7"/>
      <c r="F59" s="7">
        <v>60.0</v>
      </c>
      <c r="G59" s="16">
        <f t="shared" si="1"/>
        <v>204</v>
      </c>
      <c r="H59" s="28">
        <f t="shared" si="2"/>
        <v>0.51</v>
      </c>
      <c r="I59" s="6" t="str">
        <f t="shared" si="3"/>
        <v>Not Eligible for Event</v>
      </c>
    </row>
    <row r="60">
      <c r="A60" s="5" t="s">
        <v>96</v>
      </c>
      <c r="B60" s="6">
        <v>7.0</v>
      </c>
      <c r="C60" s="7">
        <v>86.0</v>
      </c>
      <c r="D60" s="7">
        <v>49.0</v>
      </c>
      <c r="E60" s="7">
        <v>59.0</v>
      </c>
      <c r="F60" s="7">
        <v>86.0</v>
      </c>
      <c r="G60" s="16">
        <f t="shared" si="1"/>
        <v>280</v>
      </c>
      <c r="H60" s="28">
        <f t="shared" si="2"/>
        <v>0.7</v>
      </c>
      <c r="I60" s="6" t="str">
        <f t="shared" si="3"/>
        <v>Represent at Event</v>
      </c>
    </row>
    <row r="61">
      <c r="A61" s="5" t="s">
        <v>97</v>
      </c>
      <c r="B61" s="6">
        <v>7.0</v>
      </c>
      <c r="C61" s="7"/>
      <c r="D61" s="7">
        <v>78.0</v>
      </c>
      <c r="E61" s="7">
        <v>49.0</v>
      </c>
      <c r="F61" s="7">
        <v>69.0</v>
      </c>
      <c r="G61" s="16">
        <f t="shared" si="1"/>
        <v>196</v>
      </c>
      <c r="H61" s="28">
        <f t="shared" si="2"/>
        <v>0.49</v>
      </c>
      <c r="I61" s="6" t="str">
        <f t="shared" si="3"/>
        <v>Not Eligible for Event</v>
      </c>
    </row>
    <row r="62">
      <c r="A62" s="5" t="s">
        <v>98</v>
      </c>
      <c r="B62" s="6">
        <v>8.0</v>
      </c>
      <c r="C62" s="7">
        <v>53.0</v>
      </c>
      <c r="D62" s="7">
        <v>86.0</v>
      </c>
      <c r="E62" s="7">
        <v>86.0</v>
      </c>
      <c r="F62" s="7">
        <v>50.0</v>
      </c>
      <c r="G62" s="16">
        <f t="shared" si="1"/>
        <v>275</v>
      </c>
      <c r="H62" s="28">
        <f t="shared" si="2"/>
        <v>0.6875</v>
      </c>
      <c r="I62" s="6" t="str">
        <f t="shared" si="3"/>
        <v>Not Eligible for Event</v>
      </c>
    </row>
    <row r="63">
      <c r="A63" s="5" t="s">
        <v>99</v>
      </c>
      <c r="B63" s="6">
        <v>10.0</v>
      </c>
      <c r="C63" s="7">
        <v>65.0</v>
      </c>
      <c r="D63" s="7">
        <v>73.0</v>
      </c>
      <c r="E63" s="7">
        <v>81.0</v>
      </c>
      <c r="F63" s="7">
        <v>53.0</v>
      </c>
      <c r="G63" s="16">
        <f t="shared" si="1"/>
        <v>272</v>
      </c>
      <c r="H63" s="28">
        <f t="shared" si="2"/>
        <v>0.68</v>
      </c>
      <c r="I63" s="6" t="str">
        <f t="shared" si="3"/>
        <v>Not Eligible for Event</v>
      </c>
    </row>
    <row r="64">
      <c r="A64" s="5" t="s">
        <v>100</v>
      </c>
      <c r="B64" s="6">
        <v>8.0</v>
      </c>
      <c r="C64" s="7">
        <v>85.0</v>
      </c>
      <c r="D64" s="7">
        <v>53.0</v>
      </c>
      <c r="E64" s="7">
        <v>68.0</v>
      </c>
      <c r="F64" s="7">
        <v>48.0</v>
      </c>
      <c r="G64" s="16">
        <f t="shared" si="1"/>
        <v>254</v>
      </c>
      <c r="H64" s="28">
        <f t="shared" si="2"/>
        <v>0.635</v>
      </c>
      <c r="I64" s="6" t="str">
        <f t="shared" si="3"/>
        <v>Not Eligible for Event</v>
      </c>
    </row>
    <row r="65">
      <c r="A65" s="5" t="s">
        <v>101</v>
      </c>
      <c r="B65" s="6">
        <v>6.0</v>
      </c>
      <c r="C65" s="7">
        <v>78.0</v>
      </c>
      <c r="D65" s="7">
        <v>47.0</v>
      </c>
      <c r="E65" s="7">
        <v>62.0</v>
      </c>
      <c r="F65" s="7">
        <v>59.0</v>
      </c>
      <c r="G65" s="16">
        <f t="shared" si="1"/>
        <v>246</v>
      </c>
      <c r="H65" s="28">
        <f t="shared" si="2"/>
        <v>0.615</v>
      </c>
      <c r="I65" s="6" t="str">
        <f t="shared" si="3"/>
        <v>Not Eligible for Event</v>
      </c>
    </row>
    <row r="66">
      <c r="A66" s="5" t="s">
        <v>102</v>
      </c>
      <c r="B66" s="6">
        <v>8.0</v>
      </c>
      <c r="C66" s="7">
        <v>68.0</v>
      </c>
      <c r="D66" s="7">
        <v>87.0</v>
      </c>
      <c r="E66" s="7">
        <v>47.0</v>
      </c>
      <c r="F66" s="7">
        <v>58.0</v>
      </c>
      <c r="G66" s="16">
        <f t="shared" si="1"/>
        <v>260</v>
      </c>
      <c r="H66" s="28">
        <f t="shared" si="2"/>
        <v>0.65</v>
      </c>
      <c r="I66" s="6" t="str">
        <f t="shared" si="3"/>
        <v>Not Eligible for Event</v>
      </c>
    </row>
    <row r="67">
      <c r="A67" s="5" t="s">
        <v>103</v>
      </c>
      <c r="B67" s="6">
        <v>9.0</v>
      </c>
      <c r="C67" s="7">
        <v>61.0</v>
      </c>
      <c r="D67" s="7">
        <v>89.0</v>
      </c>
      <c r="E67" s="7">
        <v>65.0</v>
      </c>
      <c r="F67" s="7">
        <v>90.0</v>
      </c>
      <c r="G67" s="16">
        <f t="shared" si="1"/>
        <v>305</v>
      </c>
      <c r="H67" s="28">
        <f t="shared" si="2"/>
        <v>0.7625</v>
      </c>
      <c r="I67" s="6" t="str">
        <f t="shared" si="3"/>
        <v>Represent at Event</v>
      </c>
    </row>
    <row r="68">
      <c r="A68" s="5" t="s">
        <v>104</v>
      </c>
      <c r="B68" s="6">
        <v>8.0</v>
      </c>
      <c r="C68" s="7">
        <v>86.0</v>
      </c>
      <c r="D68" s="7">
        <v>79.0</v>
      </c>
      <c r="E68" s="7">
        <v>44.0</v>
      </c>
      <c r="F68" s="7">
        <v>57.0</v>
      </c>
      <c r="G68" s="16">
        <f t="shared" si="1"/>
        <v>266</v>
      </c>
      <c r="H68" s="28">
        <f t="shared" si="2"/>
        <v>0.665</v>
      </c>
      <c r="I68" s="6" t="str">
        <f t="shared" si="3"/>
        <v>Not Eligible for Event</v>
      </c>
    </row>
    <row r="69">
      <c r="A69" s="5" t="s">
        <v>105</v>
      </c>
      <c r="B69" s="6">
        <v>8.0</v>
      </c>
      <c r="C69" s="7">
        <v>66.0</v>
      </c>
      <c r="D69" s="7">
        <v>89.0</v>
      </c>
      <c r="E69" s="7">
        <v>68.0</v>
      </c>
      <c r="F69" s="7">
        <v>83.0</v>
      </c>
      <c r="G69" s="16">
        <f t="shared" si="1"/>
        <v>306</v>
      </c>
      <c r="H69" s="28">
        <f t="shared" si="2"/>
        <v>0.765</v>
      </c>
      <c r="I69" s="6" t="str">
        <f t="shared" si="3"/>
        <v>Represent at Event</v>
      </c>
    </row>
    <row r="70">
      <c r="A70" s="5" t="s">
        <v>106</v>
      </c>
      <c r="B70" s="6">
        <v>8.0</v>
      </c>
      <c r="C70" s="7">
        <v>59.0</v>
      </c>
      <c r="D70" s="7">
        <v>85.0</v>
      </c>
      <c r="E70" s="7">
        <v>41.0</v>
      </c>
      <c r="F70" s="7">
        <v>85.0</v>
      </c>
      <c r="G70" s="16">
        <f t="shared" si="1"/>
        <v>270</v>
      </c>
      <c r="H70" s="28">
        <f t="shared" si="2"/>
        <v>0.675</v>
      </c>
      <c r="I70" s="6" t="str">
        <f t="shared" si="3"/>
        <v>Not Eligible for Event</v>
      </c>
    </row>
    <row r="71">
      <c r="A71" s="5" t="s">
        <v>107</v>
      </c>
      <c r="B71" s="6">
        <v>8.0</v>
      </c>
      <c r="C71" s="7">
        <v>43.0</v>
      </c>
      <c r="D71" s="7">
        <v>64.0</v>
      </c>
      <c r="E71" s="7">
        <v>62.0</v>
      </c>
      <c r="F71" s="7">
        <v>66.0</v>
      </c>
      <c r="G71" s="16">
        <f t="shared" si="1"/>
        <v>235</v>
      </c>
      <c r="H71" s="28">
        <f t="shared" si="2"/>
        <v>0.5875</v>
      </c>
      <c r="I71" s="6" t="str">
        <f t="shared" si="3"/>
        <v>Not Eligible for Event</v>
      </c>
    </row>
    <row r="72">
      <c r="A72" s="5" t="s">
        <v>108</v>
      </c>
      <c r="B72" s="6">
        <v>8.0</v>
      </c>
      <c r="C72" s="7"/>
      <c r="D72" s="7">
        <v>42.0</v>
      </c>
      <c r="E72" s="7">
        <v>79.0</v>
      </c>
      <c r="F72" s="7">
        <v>56.0</v>
      </c>
      <c r="G72" s="16">
        <f t="shared" si="1"/>
        <v>177</v>
      </c>
      <c r="H72" s="28">
        <f t="shared" si="2"/>
        <v>0.4425</v>
      </c>
      <c r="I72" s="6" t="str">
        <f t="shared" si="3"/>
        <v>Not Eligible for Event</v>
      </c>
    </row>
    <row r="73">
      <c r="A73" s="5" t="s">
        <v>109</v>
      </c>
      <c r="B73" s="6">
        <v>6.0</v>
      </c>
      <c r="C73" s="7">
        <v>67.0</v>
      </c>
      <c r="D73" s="7">
        <v>59.0</v>
      </c>
      <c r="E73" s="7">
        <v>81.0</v>
      </c>
      <c r="F73" s="7">
        <v>74.0</v>
      </c>
      <c r="G73" s="16">
        <f t="shared" si="1"/>
        <v>281</v>
      </c>
      <c r="H73" s="28">
        <f t="shared" si="2"/>
        <v>0.7025</v>
      </c>
      <c r="I73" s="6" t="str">
        <f t="shared" si="3"/>
        <v>Represent at Event</v>
      </c>
    </row>
    <row r="74">
      <c r="A74" s="5" t="s">
        <v>110</v>
      </c>
      <c r="B74" s="6">
        <v>10.0</v>
      </c>
      <c r="C74" s="7">
        <v>42.0</v>
      </c>
      <c r="D74" s="7">
        <v>79.0</v>
      </c>
      <c r="E74" s="7">
        <v>41.0</v>
      </c>
      <c r="F74" s="7">
        <v>48.0</v>
      </c>
      <c r="G74" s="16">
        <f t="shared" si="1"/>
        <v>210</v>
      </c>
      <c r="H74" s="28">
        <f t="shared" si="2"/>
        <v>0.525</v>
      </c>
      <c r="I74" s="6" t="str">
        <f t="shared" si="3"/>
        <v>Not Eligible for Event</v>
      </c>
    </row>
    <row r="75">
      <c r="A75" s="5" t="s">
        <v>111</v>
      </c>
      <c r="B75" s="6">
        <v>9.0</v>
      </c>
      <c r="C75" s="7">
        <v>88.0</v>
      </c>
      <c r="D75" s="7">
        <v>42.0</v>
      </c>
      <c r="E75" s="7">
        <v>53.0</v>
      </c>
      <c r="F75" s="7">
        <v>85.0</v>
      </c>
      <c r="G75" s="16">
        <f t="shared" si="1"/>
        <v>268</v>
      </c>
      <c r="H75" s="28">
        <f t="shared" si="2"/>
        <v>0.67</v>
      </c>
      <c r="I75" s="6" t="str">
        <f t="shared" si="3"/>
        <v>Represent at Event</v>
      </c>
    </row>
    <row r="76">
      <c r="A76" s="5" t="s">
        <v>112</v>
      </c>
      <c r="B76" s="6">
        <v>6.0</v>
      </c>
      <c r="C76" s="7">
        <v>88.0</v>
      </c>
      <c r="D76" s="7">
        <v>57.0</v>
      </c>
      <c r="E76" s="7">
        <v>53.0</v>
      </c>
      <c r="F76" s="7">
        <v>84.0</v>
      </c>
      <c r="G76" s="16">
        <f t="shared" si="1"/>
        <v>282</v>
      </c>
      <c r="H76" s="28">
        <f t="shared" si="2"/>
        <v>0.705</v>
      </c>
      <c r="I76" s="6" t="str">
        <f t="shared" si="3"/>
        <v>Represent at Event</v>
      </c>
    </row>
    <row r="77">
      <c r="A77" s="5" t="s">
        <v>113</v>
      </c>
      <c r="B77" s="6">
        <v>6.0</v>
      </c>
      <c r="C77" s="7">
        <v>82.0</v>
      </c>
      <c r="D77" s="7">
        <v>84.0</v>
      </c>
      <c r="E77" s="7">
        <v>57.0</v>
      </c>
      <c r="F77" s="7">
        <v>90.0</v>
      </c>
      <c r="G77" s="16">
        <f t="shared" si="1"/>
        <v>313</v>
      </c>
      <c r="H77" s="28">
        <f t="shared" si="2"/>
        <v>0.7825</v>
      </c>
      <c r="I77" s="6" t="str">
        <f t="shared" si="3"/>
        <v>Represent at Event</v>
      </c>
    </row>
    <row r="78">
      <c r="A78" s="5" t="s">
        <v>114</v>
      </c>
      <c r="B78" s="6">
        <v>6.0</v>
      </c>
      <c r="C78" s="7"/>
      <c r="D78" s="7"/>
      <c r="E78" s="7"/>
      <c r="F78" s="7"/>
      <c r="G78" s="16">
        <f t="shared" si="1"/>
        <v>0</v>
      </c>
      <c r="H78" s="28">
        <f t="shared" si="2"/>
        <v>0</v>
      </c>
      <c r="I78" s="6" t="str">
        <f t="shared" si="3"/>
        <v>Not Eligible for Event</v>
      </c>
    </row>
    <row r="79">
      <c r="A79" s="5" t="s">
        <v>115</v>
      </c>
      <c r="B79" s="6">
        <v>10.0</v>
      </c>
      <c r="C79" s="7"/>
      <c r="D79" s="7"/>
      <c r="E79" s="7"/>
      <c r="F79" s="7"/>
      <c r="G79" s="16">
        <f t="shared" si="1"/>
        <v>0</v>
      </c>
      <c r="H79" s="28">
        <f t="shared" si="2"/>
        <v>0</v>
      </c>
      <c r="I79" s="6" t="str">
        <f t="shared" si="3"/>
        <v>Not Eligible for Event</v>
      </c>
    </row>
    <row r="80">
      <c r="A80" s="5" t="s">
        <v>116</v>
      </c>
      <c r="B80" s="6">
        <v>7.0</v>
      </c>
      <c r="C80" s="7"/>
      <c r="D80" s="7"/>
      <c r="E80" s="7"/>
      <c r="F80" s="7"/>
      <c r="G80" s="16">
        <f t="shared" si="1"/>
        <v>0</v>
      </c>
      <c r="H80" s="28">
        <f t="shared" si="2"/>
        <v>0</v>
      </c>
      <c r="I80" s="6" t="str">
        <f t="shared" si="3"/>
        <v>Not Eligible for Event</v>
      </c>
    </row>
    <row r="81">
      <c r="A81" s="5" t="s">
        <v>117</v>
      </c>
      <c r="B81" s="6">
        <v>9.0</v>
      </c>
      <c r="C81" s="7"/>
      <c r="D81" s="7"/>
      <c r="E81" s="7"/>
      <c r="F81" s="7"/>
      <c r="G81" s="16">
        <f t="shared" si="1"/>
        <v>0</v>
      </c>
      <c r="H81" s="28">
        <f t="shared" si="2"/>
        <v>0</v>
      </c>
      <c r="I81" s="6" t="str">
        <f t="shared" si="3"/>
        <v>Not Eligible for Event</v>
      </c>
    </row>
    <row r="82">
      <c r="A82" s="5" t="s">
        <v>118</v>
      </c>
      <c r="B82" s="6">
        <v>6.0</v>
      </c>
      <c r="C82" s="7"/>
      <c r="D82" s="7"/>
      <c r="E82" s="7"/>
      <c r="F82" s="7"/>
      <c r="G82" s="16">
        <f t="shared" si="1"/>
        <v>0</v>
      </c>
      <c r="H82" s="28">
        <f t="shared" si="2"/>
        <v>0</v>
      </c>
      <c r="I82" s="6" t="str">
        <f t="shared" si="3"/>
        <v>Not Eligible for Event</v>
      </c>
    </row>
    <row r="83">
      <c r="A83" s="5" t="s">
        <v>119</v>
      </c>
      <c r="B83" s="6">
        <v>9.0</v>
      </c>
      <c r="C83" s="7"/>
      <c r="D83" s="7"/>
      <c r="E83" s="7"/>
      <c r="F83" s="7"/>
      <c r="G83" s="16">
        <f t="shared" si="1"/>
        <v>0</v>
      </c>
      <c r="H83" s="28">
        <f t="shared" si="2"/>
        <v>0</v>
      </c>
      <c r="I83" s="6" t="str">
        <f t="shared" si="3"/>
        <v>Not Eligible for Event</v>
      </c>
    </row>
    <row r="84">
      <c r="A84" s="5" t="s">
        <v>120</v>
      </c>
      <c r="B84" s="6">
        <v>6.0</v>
      </c>
      <c r="C84" s="7"/>
      <c r="D84" s="7"/>
      <c r="E84" s="7"/>
      <c r="F84" s="7"/>
      <c r="G84" s="16">
        <f t="shared" si="1"/>
        <v>0</v>
      </c>
      <c r="H84" s="28">
        <f t="shared" si="2"/>
        <v>0</v>
      </c>
      <c r="I84" s="6" t="str">
        <f t="shared" si="3"/>
        <v>Not Eligible for Event</v>
      </c>
    </row>
    <row r="85">
      <c r="A85" s="5" t="s">
        <v>121</v>
      </c>
      <c r="B85" s="6">
        <v>10.0</v>
      </c>
      <c r="C85" s="7"/>
      <c r="D85" s="7"/>
      <c r="E85" s="7"/>
      <c r="F85" s="7"/>
      <c r="G85" s="16">
        <f t="shared" si="1"/>
        <v>0</v>
      </c>
      <c r="H85" s="28">
        <f t="shared" si="2"/>
        <v>0</v>
      </c>
      <c r="I85" s="6" t="str">
        <f t="shared" si="3"/>
        <v>Not Eligible for Event</v>
      </c>
    </row>
    <row r="86">
      <c r="A86" s="5" t="s">
        <v>122</v>
      </c>
      <c r="B86" s="6">
        <v>9.0</v>
      </c>
      <c r="C86" s="7">
        <v>59.0</v>
      </c>
      <c r="D86" s="7">
        <v>61.0</v>
      </c>
      <c r="E86" s="7">
        <v>51.0</v>
      </c>
      <c r="F86" s="7">
        <v>42.0</v>
      </c>
      <c r="G86" s="16">
        <f t="shared" si="1"/>
        <v>213</v>
      </c>
      <c r="H86" s="28">
        <f t="shared" si="2"/>
        <v>0.5325</v>
      </c>
      <c r="I86" s="6" t="str">
        <f t="shared" si="3"/>
        <v>Not Eligible for Event</v>
      </c>
    </row>
    <row r="87">
      <c r="A87" s="5" t="s">
        <v>123</v>
      </c>
      <c r="B87" s="6">
        <v>9.0</v>
      </c>
      <c r="C87" s="7">
        <v>57.0</v>
      </c>
      <c r="D87" s="7">
        <v>58.0</v>
      </c>
      <c r="E87" s="7">
        <v>70.0</v>
      </c>
      <c r="F87" s="7">
        <v>89.0</v>
      </c>
      <c r="G87" s="16">
        <f t="shared" si="1"/>
        <v>274</v>
      </c>
      <c r="H87" s="28">
        <f t="shared" si="2"/>
        <v>0.685</v>
      </c>
      <c r="I87" s="6" t="str">
        <f t="shared" si="3"/>
        <v>Not Eligible for Event</v>
      </c>
    </row>
    <row r="88">
      <c r="A88" s="5" t="s">
        <v>124</v>
      </c>
      <c r="B88" s="6">
        <v>8.0</v>
      </c>
      <c r="C88" s="7">
        <v>80.0</v>
      </c>
      <c r="D88" s="7">
        <v>66.0</v>
      </c>
      <c r="E88" s="7">
        <v>42.0</v>
      </c>
      <c r="F88" s="7">
        <v>43.0</v>
      </c>
      <c r="G88" s="16">
        <f t="shared" si="1"/>
        <v>231</v>
      </c>
      <c r="H88" s="28">
        <f t="shared" si="2"/>
        <v>0.5775</v>
      </c>
      <c r="I88" s="6" t="str">
        <f t="shared" si="3"/>
        <v>Not Eligible for Event</v>
      </c>
    </row>
    <row r="89">
      <c r="A89" s="5" t="s">
        <v>125</v>
      </c>
      <c r="B89" s="6">
        <v>6.0</v>
      </c>
      <c r="C89" s="7">
        <v>47.0</v>
      </c>
      <c r="D89" s="7">
        <v>76.0</v>
      </c>
      <c r="E89" s="7">
        <v>42.0</v>
      </c>
      <c r="F89" s="7">
        <v>43.0</v>
      </c>
      <c r="G89" s="16">
        <f t="shared" si="1"/>
        <v>208</v>
      </c>
      <c r="H89" s="28">
        <f t="shared" si="2"/>
        <v>0.52</v>
      </c>
      <c r="I89" s="6" t="str">
        <f t="shared" si="3"/>
        <v>Not Eligible for Event</v>
      </c>
    </row>
    <row r="90">
      <c r="A90" s="5" t="s">
        <v>126</v>
      </c>
      <c r="B90" s="6">
        <v>9.0</v>
      </c>
      <c r="C90" s="7">
        <v>82.0</v>
      </c>
      <c r="D90" s="7">
        <v>81.0</v>
      </c>
      <c r="E90" s="7">
        <v>42.0</v>
      </c>
      <c r="F90" s="7">
        <v>66.0</v>
      </c>
      <c r="G90" s="16">
        <f t="shared" si="1"/>
        <v>271</v>
      </c>
      <c r="H90" s="28">
        <f t="shared" si="2"/>
        <v>0.6775</v>
      </c>
      <c r="I90" s="6" t="str">
        <f t="shared" si="3"/>
        <v>Not Eligible for Event</v>
      </c>
    </row>
    <row r="91">
      <c r="A91" s="5" t="s">
        <v>127</v>
      </c>
      <c r="B91" s="6">
        <v>6.0</v>
      </c>
      <c r="C91" s="7">
        <v>59.0</v>
      </c>
      <c r="D91" s="7">
        <v>90.0</v>
      </c>
      <c r="E91" s="7">
        <v>69.0</v>
      </c>
      <c r="F91" s="7">
        <v>79.0</v>
      </c>
      <c r="G91" s="16">
        <f t="shared" si="1"/>
        <v>297</v>
      </c>
      <c r="H91" s="28">
        <f t="shared" si="2"/>
        <v>0.7425</v>
      </c>
      <c r="I91" s="6" t="str">
        <f t="shared" si="3"/>
        <v>Not Eligible for Event</v>
      </c>
    </row>
    <row r="92">
      <c r="A92" s="5" t="s">
        <v>128</v>
      </c>
      <c r="B92" s="6">
        <v>9.0</v>
      </c>
      <c r="C92" s="7">
        <v>68.0</v>
      </c>
      <c r="D92" s="7">
        <v>76.0</v>
      </c>
      <c r="E92" s="7">
        <v>83.0</v>
      </c>
      <c r="F92" s="7">
        <v>72.0</v>
      </c>
      <c r="G92" s="16">
        <f t="shared" si="1"/>
        <v>299</v>
      </c>
      <c r="H92" s="28">
        <f t="shared" si="2"/>
        <v>0.7475</v>
      </c>
      <c r="I92" s="6" t="str">
        <f t="shared" si="3"/>
        <v>Represent at Event</v>
      </c>
    </row>
    <row r="93">
      <c r="A93" s="5" t="s">
        <v>129</v>
      </c>
      <c r="B93" s="6">
        <v>7.0</v>
      </c>
      <c r="C93" s="7">
        <v>57.0</v>
      </c>
      <c r="D93" s="7">
        <v>58.0</v>
      </c>
      <c r="E93" s="7">
        <v>49.0</v>
      </c>
      <c r="F93" s="7">
        <v>82.0</v>
      </c>
      <c r="G93" s="16">
        <f t="shared" si="1"/>
        <v>246</v>
      </c>
      <c r="H93" s="28">
        <f t="shared" si="2"/>
        <v>0.615</v>
      </c>
      <c r="I93" s="6" t="str">
        <f t="shared" si="3"/>
        <v>Not Eligible for Event</v>
      </c>
    </row>
    <row r="94">
      <c r="A94" s="5" t="s">
        <v>130</v>
      </c>
      <c r="B94" s="6">
        <v>8.0</v>
      </c>
      <c r="C94" s="7">
        <v>59.0</v>
      </c>
      <c r="D94" s="7">
        <v>51.0</v>
      </c>
      <c r="E94" s="7">
        <v>63.0</v>
      </c>
      <c r="F94" s="7">
        <v>68.0</v>
      </c>
      <c r="G94" s="16">
        <f t="shared" si="1"/>
        <v>241</v>
      </c>
      <c r="H94" s="28">
        <f t="shared" si="2"/>
        <v>0.6025</v>
      </c>
      <c r="I94" s="6" t="str">
        <f t="shared" si="3"/>
        <v>Not Eligible for Event</v>
      </c>
    </row>
    <row r="95">
      <c r="A95" s="5" t="s">
        <v>131</v>
      </c>
      <c r="B95" s="6">
        <v>9.0</v>
      </c>
      <c r="C95" s="7">
        <v>78.0</v>
      </c>
      <c r="D95" s="7">
        <v>46.0</v>
      </c>
      <c r="E95" s="7"/>
      <c r="F95" s="7"/>
      <c r="G95" s="16">
        <f t="shared" si="1"/>
        <v>124</v>
      </c>
      <c r="H95" s="28">
        <f t="shared" si="2"/>
        <v>0.31</v>
      </c>
      <c r="I95" s="6" t="str">
        <f t="shared" si="3"/>
        <v>Not Eligible for Event</v>
      </c>
    </row>
    <row r="96">
      <c r="A96" s="5" t="s">
        <v>132</v>
      </c>
      <c r="B96" s="6">
        <v>9.0</v>
      </c>
      <c r="C96" s="7">
        <v>72.0</v>
      </c>
      <c r="D96" s="7">
        <v>50.0</v>
      </c>
      <c r="E96" s="7">
        <v>90.0</v>
      </c>
      <c r="F96" s="7">
        <v>50.0</v>
      </c>
      <c r="G96" s="16">
        <f t="shared" si="1"/>
        <v>262</v>
      </c>
      <c r="H96" s="28">
        <f t="shared" si="2"/>
        <v>0.655</v>
      </c>
      <c r="I96" s="6" t="str">
        <f t="shared" si="3"/>
        <v>Not Eligible for Event</v>
      </c>
    </row>
    <row r="97">
      <c r="A97" s="5" t="s">
        <v>133</v>
      </c>
      <c r="B97" s="6">
        <v>9.0</v>
      </c>
      <c r="C97" s="7">
        <v>47.0</v>
      </c>
      <c r="D97" s="7">
        <v>84.0</v>
      </c>
      <c r="E97" s="7">
        <v>85.0</v>
      </c>
      <c r="F97" s="7">
        <v>60.0</v>
      </c>
      <c r="G97" s="16">
        <f t="shared" si="1"/>
        <v>276</v>
      </c>
      <c r="H97" s="28">
        <f t="shared" si="2"/>
        <v>0.69</v>
      </c>
      <c r="I97" s="6" t="str">
        <f t="shared" si="3"/>
        <v>Not Eligible for Event</v>
      </c>
    </row>
    <row r="98">
      <c r="A98" s="5" t="s">
        <v>134</v>
      </c>
      <c r="B98" s="6">
        <v>10.0</v>
      </c>
      <c r="C98" s="7">
        <v>47.0</v>
      </c>
      <c r="D98" s="7">
        <v>60.0</v>
      </c>
      <c r="E98" s="7">
        <v>63.0</v>
      </c>
      <c r="F98" s="7">
        <v>65.0</v>
      </c>
      <c r="G98" s="16">
        <f t="shared" si="1"/>
        <v>235</v>
      </c>
      <c r="H98" s="28">
        <f t="shared" si="2"/>
        <v>0.5875</v>
      </c>
      <c r="I98" s="6" t="str">
        <f t="shared" si="3"/>
        <v>Not Eligible for Event</v>
      </c>
    </row>
    <row r="99">
      <c r="A99" s="5" t="s">
        <v>135</v>
      </c>
      <c r="B99" s="6">
        <v>6.0</v>
      </c>
      <c r="C99" s="7">
        <v>52.0</v>
      </c>
      <c r="D99" s="7">
        <v>46.0</v>
      </c>
      <c r="E99" s="7">
        <v>53.0</v>
      </c>
      <c r="F99" s="7">
        <v>61.0</v>
      </c>
      <c r="G99" s="16">
        <f t="shared" si="1"/>
        <v>212</v>
      </c>
      <c r="H99" s="28">
        <f t="shared" si="2"/>
        <v>0.53</v>
      </c>
      <c r="I99" s="6" t="str">
        <f t="shared" si="3"/>
        <v>Not Eligible for Event</v>
      </c>
    </row>
    <row r="100">
      <c r="A100" s="5" t="s">
        <v>136</v>
      </c>
      <c r="B100" s="6">
        <v>7.0</v>
      </c>
      <c r="C100" s="7">
        <v>79.0</v>
      </c>
      <c r="D100" s="7">
        <v>42.0</v>
      </c>
      <c r="E100" s="7">
        <v>64.0</v>
      </c>
      <c r="F100" s="7">
        <v>57.0</v>
      </c>
      <c r="G100" s="16">
        <f t="shared" si="1"/>
        <v>242</v>
      </c>
      <c r="H100" s="28">
        <f t="shared" si="2"/>
        <v>0.605</v>
      </c>
      <c r="I100" s="6" t="str">
        <f t="shared" si="3"/>
        <v>Not Eligible for Event</v>
      </c>
    </row>
    <row r="101">
      <c r="A101" s="5" t="s">
        <v>137</v>
      </c>
      <c r="B101" s="6">
        <v>7.0</v>
      </c>
      <c r="C101" s="7">
        <v>61.0</v>
      </c>
      <c r="D101" s="7">
        <v>85.0</v>
      </c>
      <c r="E101" s="7">
        <v>82.0</v>
      </c>
      <c r="F101" s="7">
        <v>79.0</v>
      </c>
      <c r="G101" s="16">
        <f t="shared" si="1"/>
        <v>307</v>
      </c>
      <c r="H101" s="28">
        <f t="shared" si="2"/>
        <v>0.7675</v>
      </c>
      <c r="I101" s="6" t="str">
        <f t="shared" si="3"/>
        <v>Represent at Event</v>
      </c>
    </row>
    <row r="102">
      <c r="A102" s="5" t="s">
        <v>138</v>
      </c>
      <c r="B102" s="6">
        <v>6.0</v>
      </c>
      <c r="C102" s="7">
        <v>75.0</v>
      </c>
      <c r="D102" s="7"/>
      <c r="E102" s="7"/>
      <c r="F102" s="7"/>
      <c r="G102" s="16">
        <f t="shared" si="1"/>
        <v>75</v>
      </c>
      <c r="H102" s="28">
        <f t="shared" si="2"/>
        <v>0.1875</v>
      </c>
      <c r="I102" s="6" t="str">
        <f t="shared" si="3"/>
        <v>Not Eligible for Event</v>
      </c>
    </row>
    <row r="103">
      <c r="A103" s="5" t="s">
        <v>139</v>
      </c>
      <c r="B103" s="6">
        <v>6.0</v>
      </c>
      <c r="C103" s="7">
        <v>75.0</v>
      </c>
      <c r="D103" s="7">
        <v>44.0</v>
      </c>
      <c r="E103" s="7">
        <v>74.0</v>
      </c>
      <c r="F103" s="7">
        <v>60.0</v>
      </c>
      <c r="G103" s="16">
        <f t="shared" si="1"/>
        <v>253</v>
      </c>
      <c r="H103" s="28">
        <f t="shared" si="2"/>
        <v>0.6325</v>
      </c>
      <c r="I103" s="6" t="str">
        <f t="shared" si="3"/>
        <v>Not Eligible for Event</v>
      </c>
    </row>
    <row r="104">
      <c r="A104" s="5" t="s">
        <v>140</v>
      </c>
      <c r="B104" s="6">
        <v>9.0</v>
      </c>
      <c r="C104" s="7">
        <v>58.0</v>
      </c>
      <c r="D104" s="7">
        <v>76.0</v>
      </c>
      <c r="E104" s="7">
        <v>49.0</v>
      </c>
      <c r="F104" s="7">
        <v>47.0</v>
      </c>
      <c r="G104" s="16">
        <f t="shared" si="1"/>
        <v>230</v>
      </c>
      <c r="H104" s="28">
        <f t="shared" si="2"/>
        <v>0.575</v>
      </c>
      <c r="I104" s="6" t="str">
        <f t="shared" si="3"/>
        <v>Not Eligible for Event</v>
      </c>
    </row>
    <row r="105">
      <c r="A105" s="5" t="s">
        <v>141</v>
      </c>
      <c r="B105" s="6">
        <v>6.0</v>
      </c>
      <c r="C105" s="7">
        <v>60.0</v>
      </c>
      <c r="D105" s="7">
        <v>48.0</v>
      </c>
      <c r="E105" s="7">
        <v>62.0</v>
      </c>
      <c r="F105" s="7">
        <v>47.0</v>
      </c>
      <c r="G105" s="16">
        <f t="shared" si="1"/>
        <v>217</v>
      </c>
      <c r="H105" s="28">
        <f t="shared" si="2"/>
        <v>0.5425</v>
      </c>
      <c r="I105" s="6" t="str">
        <f t="shared" si="3"/>
        <v>Not Eligible for Event</v>
      </c>
    </row>
    <row r="106">
      <c r="A106" s="5" t="s">
        <v>142</v>
      </c>
      <c r="B106" s="6">
        <v>9.0</v>
      </c>
      <c r="C106" s="7">
        <v>57.0</v>
      </c>
      <c r="D106" s="7">
        <v>59.0</v>
      </c>
      <c r="E106" s="7">
        <v>82.0</v>
      </c>
      <c r="F106" s="7">
        <v>64.0</v>
      </c>
      <c r="G106" s="16">
        <f t="shared" si="1"/>
        <v>262</v>
      </c>
      <c r="H106" s="28">
        <f t="shared" si="2"/>
        <v>0.655</v>
      </c>
      <c r="I106" s="6" t="str">
        <f t="shared" si="3"/>
        <v>Not Eligible for Event</v>
      </c>
    </row>
    <row r="107">
      <c r="A107" s="5" t="s">
        <v>143</v>
      </c>
      <c r="B107" s="6">
        <v>6.0</v>
      </c>
      <c r="C107" s="7">
        <v>51.0</v>
      </c>
      <c r="D107" s="7">
        <v>56.0</v>
      </c>
      <c r="E107" s="7">
        <v>44.0</v>
      </c>
      <c r="F107" s="7">
        <v>89.0</v>
      </c>
      <c r="G107" s="16">
        <f t="shared" si="1"/>
        <v>240</v>
      </c>
      <c r="H107" s="28">
        <f t="shared" si="2"/>
        <v>0.6</v>
      </c>
      <c r="I107" s="6" t="str">
        <f t="shared" si="3"/>
        <v>Not Eligible for Event</v>
      </c>
    </row>
    <row r="108">
      <c r="A108" s="5" t="s">
        <v>144</v>
      </c>
      <c r="B108" s="6">
        <v>6.0</v>
      </c>
      <c r="C108" s="7">
        <v>54.0</v>
      </c>
      <c r="D108" s="7">
        <v>63.0</v>
      </c>
      <c r="E108" s="7">
        <v>57.0</v>
      </c>
      <c r="F108" s="7">
        <v>45.0</v>
      </c>
      <c r="G108" s="16">
        <f t="shared" si="1"/>
        <v>219</v>
      </c>
      <c r="H108" s="28">
        <f t="shared" si="2"/>
        <v>0.5475</v>
      </c>
      <c r="I108" s="6" t="str">
        <f t="shared" si="3"/>
        <v>Not Eligible for Event</v>
      </c>
    </row>
    <row r="109">
      <c r="A109" s="5" t="s">
        <v>145</v>
      </c>
      <c r="B109" s="6">
        <v>6.0</v>
      </c>
      <c r="C109" s="7">
        <v>73.0</v>
      </c>
      <c r="D109" s="7">
        <v>72.0</v>
      </c>
      <c r="E109" s="7">
        <v>88.0</v>
      </c>
      <c r="F109" s="7">
        <v>80.0</v>
      </c>
      <c r="G109" s="16">
        <f t="shared" si="1"/>
        <v>313</v>
      </c>
      <c r="H109" s="28">
        <f t="shared" si="2"/>
        <v>0.7825</v>
      </c>
      <c r="I109" s="6" t="str">
        <f t="shared" si="3"/>
        <v>Represent at Event</v>
      </c>
    </row>
    <row r="110">
      <c r="A110" s="5" t="s">
        <v>146</v>
      </c>
      <c r="B110" s="6">
        <v>10.0</v>
      </c>
      <c r="C110" s="7">
        <v>77.0</v>
      </c>
      <c r="D110" s="7">
        <v>90.0</v>
      </c>
      <c r="E110" s="7">
        <v>56.0</v>
      </c>
      <c r="F110" s="7">
        <v>84.0</v>
      </c>
      <c r="G110" s="16">
        <f t="shared" si="1"/>
        <v>307</v>
      </c>
      <c r="H110" s="28">
        <f t="shared" si="2"/>
        <v>0.7675</v>
      </c>
      <c r="I110" s="6" t="str">
        <f t="shared" si="3"/>
        <v>Represent at Event</v>
      </c>
    </row>
    <row r="111">
      <c r="A111" s="5" t="s">
        <v>147</v>
      </c>
      <c r="B111" s="6">
        <v>9.0</v>
      </c>
      <c r="C111" s="7">
        <v>50.0</v>
      </c>
      <c r="D111" s="7">
        <v>50.0</v>
      </c>
      <c r="E111" s="7">
        <v>88.0</v>
      </c>
      <c r="F111" s="7">
        <v>43.0</v>
      </c>
      <c r="G111" s="16">
        <f t="shared" si="1"/>
        <v>231</v>
      </c>
      <c r="H111" s="28">
        <f t="shared" si="2"/>
        <v>0.5775</v>
      </c>
      <c r="I111" s="6" t="str">
        <f t="shared" si="3"/>
        <v>Not Eligible for Event</v>
      </c>
    </row>
    <row r="112">
      <c r="A112" s="5" t="s">
        <v>148</v>
      </c>
      <c r="B112" s="6">
        <v>9.0</v>
      </c>
      <c r="C112" s="7">
        <v>83.0</v>
      </c>
      <c r="D112" s="7">
        <v>40.0</v>
      </c>
      <c r="E112" s="7">
        <v>42.0</v>
      </c>
      <c r="F112" s="7">
        <v>76.0</v>
      </c>
      <c r="G112" s="16">
        <f t="shared" si="1"/>
        <v>241</v>
      </c>
      <c r="H112" s="28">
        <f t="shared" si="2"/>
        <v>0.6025</v>
      </c>
      <c r="I112" s="6" t="str">
        <f t="shared" si="3"/>
        <v>Represent at Event</v>
      </c>
    </row>
    <row r="113">
      <c r="A113" s="5" t="s">
        <v>149</v>
      </c>
      <c r="B113" s="6">
        <v>7.0</v>
      </c>
      <c r="C113" s="7">
        <v>88.0</v>
      </c>
      <c r="D113" s="7">
        <v>66.0</v>
      </c>
      <c r="E113" s="7">
        <v>52.0</v>
      </c>
      <c r="F113" s="7">
        <v>51.0</v>
      </c>
      <c r="G113" s="16">
        <f t="shared" si="1"/>
        <v>257</v>
      </c>
      <c r="H113" s="28">
        <f t="shared" si="2"/>
        <v>0.6425</v>
      </c>
      <c r="I113" s="6" t="str">
        <f t="shared" si="3"/>
        <v>Not Eligible for Event</v>
      </c>
    </row>
    <row r="114">
      <c r="A114" s="5" t="s">
        <v>150</v>
      </c>
      <c r="B114" s="6">
        <v>8.0</v>
      </c>
      <c r="C114" s="7">
        <v>83.0</v>
      </c>
      <c r="D114" s="7">
        <v>75.0</v>
      </c>
      <c r="E114" s="7">
        <v>46.0</v>
      </c>
      <c r="F114" s="7">
        <v>52.0</v>
      </c>
      <c r="G114" s="16">
        <f t="shared" si="1"/>
        <v>256</v>
      </c>
      <c r="H114" s="28">
        <f t="shared" si="2"/>
        <v>0.64</v>
      </c>
      <c r="I114" s="6" t="str">
        <f t="shared" si="3"/>
        <v>Not Eligible for Event</v>
      </c>
    </row>
    <row r="115">
      <c r="A115" s="5" t="s">
        <v>151</v>
      </c>
      <c r="B115" s="6">
        <v>7.0</v>
      </c>
      <c r="C115" s="7">
        <v>50.0</v>
      </c>
      <c r="D115" s="7">
        <v>82.0</v>
      </c>
      <c r="E115" s="7">
        <v>86.0</v>
      </c>
      <c r="F115" s="7">
        <v>66.0</v>
      </c>
      <c r="G115" s="16">
        <f t="shared" si="1"/>
        <v>284</v>
      </c>
      <c r="H115" s="28">
        <f t="shared" si="2"/>
        <v>0.71</v>
      </c>
      <c r="I115" s="6" t="str">
        <f t="shared" si="3"/>
        <v>Not Eligible for Event</v>
      </c>
    </row>
    <row r="116">
      <c r="A116" s="5" t="s">
        <v>152</v>
      </c>
      <c r="B116" s="6">
        <v>7.0</v>
      </c>
      <c r="C116" s="7">
        <v>60.0</v>
      </c>
      <c r="D116" s="7">
        <v>90.0</v>
      </c>
      <c r="E116" s="7">
        <v>49.0</v>
      </c>
      <c r="F116" s="7">
        <v>77.0</v>
      </c>
      <c r="G116" s="16">
        <f t="shared" si="1"/>
        <v>276</v>
      </c>
      <c r="H116" s="28">
        <f t="shared" si="2"/>
        <v>0.69</v>
      </c>
      <c r="I116" s="6" t="str">
        <f t="shared" si="3"/>
        <v>Not Eligible for Event</v>
      </c>
    </row>
    <row r="117">
      <c r="A117" s="5" t="s">
        <v>153</v>
      </c>
      <c r="B117" s="6">
        <v>10.0</v>
      </c>
      <c r="C117" s="7">
        <v>40.0</v>
      </c>
      <c r="D117" s="7">
        <v>85.0</v>
      </c>
      <c r="E117" s="7">
        <v>47.0</v>
      </c>
      <c r="F117" s="7">
        <v>69.0</v>
      </c>
      <c r="G117" s="16">
        <f t="shared" si="1"/>
        <v>241</v>
      </c>
      <c r="H117" s="28">
        <f t="shared" si="2"/>
        <v>0.6025</v>
      </c>
      <c r="I117" s="6" t="str">
        <f t="shared" si="3"/>
        <v>Not Eligible for Event</v>
      </c>
    </row>
    <row r="118">
      <c r="A118" s="5" t="s">
        <v>154</v>
      </c>
      <c r="B118" s="6">
        <v>7.0</v>
      </c>
      <c r="C118" s="7">
        <v>41.0</v>
      </c>
      <c r="D118" s="7">
        <v>62.0</v>
      </c>
      <c r="E118" s="7">
        <v>52.0</v>
      </c>
      <c r="F118" s="7">
        <v>70.0</v>
      </c>
      <c r="G118" s="16">
        <f t="shared" si="1"/>
        <v>225</v>
      </c>
      <c r="H118" s="28">
        <f t="shared" si="2"/>
        <v>0.5625</v>
      </c>
      <c r="I118" s="6" t="str">
        <f t="shared" si="3"/>
        <v>Not Eligible for Event</v>
      </c>
    </row>
    <row r="119">
      <c r="A119" s="5" t="s">
        <v>155</v>
      </c>
      <c r="B119" s="6">
        <v>6.0</v>
      </c>
      <c r="C119" s="7">
        <v>77.0</v>
      </c>
      <c r="D119" s="7">
        <v>42.0</v>
      </c>
      <c r="E119" s="7">
        <v>54.0</v>
      </c>
      <c r="F119" s="7">
        <v>40.0</v>
      </c>
      <c r="G119" s="16">
        <f t="shared" si="1"/>
        <v>213</v>
      </c>
      <c r="H119" s="28">
        <f t="shared" si="2"/>
        <v>0.5325</v>
      </c>
      <c r="I119" s="6" t="str">
        <f t="shared" si="3"/>
        <v>Not Eligible for Event</v>
      </c>
    </row>
    <row r="120">
      <c r="A120" s="5" t="s">
        <v>156</v>
      </c>
      <c r="B120" s="6">
        <v>8.0</v>
      </c>
      <c r="C120" s="7">
        <v>44.0</v>
      </c>
      <c r="D120" s="7">
        <v>47.0</v>
      </c>
      <c r="E120" s="7">
        <v>46.0</v>
      </c>
      <c r="F120" s="7">
        <v>55.0</v>
      </c>
      <c r="G120" s="16">
        <f t="shared" si="1"/>
        <v>192</v>
      </c>
      <c r="H120" s="28">
        <f t="shared" si="2"/>
        <v>0.48</v>
      </c>
      <c r="I120" s="6" t="str">
        <f t="shared" si="3"/>
        <v>Not Eligible for Event</v>
      </c>
    </row>
    <row r="121">
      <c r="A121" s="5" t="s">
        <v>157</v>
      </c>
      <c r="B121" s="6">
        <v>9.0</v>
      </c>
      <c r="C121" s="7">
        <v>76.0</v>
      </c>
      <c r="D121" s="7">
        <v>90.0</v>
      </c>
      <c r="E121" s="7">
        <v>73.0</v>
      </c>
      <c r="F121" s="7">
        <v>68.0</v>
      </c>
      <c r="G121" s="16">
        <f t="shared" si="1"/>
        <v>307</v>
      </c>
      <c r="H121" s="28">
        <f t="shared" si="2"/>
        <v>0.7675</v>
      </c>
      <c r="I121" s="6" t="str">
        <f t="shared" si="3"/>
        <v>Not Eligible for Event</v>
      </c>
    </row>
    <row r="122">
      <c r="A122" s="5" t="s">
        <v>158</v>
      </c>
      <c r="B122" s="6">
        <v>9.0</v>
      </c>
      <c r="C122" s="7">
        <v>82.0</v>
      </c>
      <c r="D122" s="7">
        <v>69.0</v>
      </c>
      <c r="E122" s="7">
        <v>47.0</v>
      </c>
      <c r="F122" s="7">
        <v>69.0</v>
      </c>
      <c r="G122" s="16">
        <f t="shared" si="1"/>
        <v>267</v>
      </c>
      <c r="H122" s="28">
        <f t="shared" si="2"/>
        <v>0.6675</v>
      </c>
      <c r="I122" s="6" t="str">
        <f t="shared" si="3"/>
        <v>Not Eligible for Event</v>
      </c>
    </row>
    <row r="123">
      <c r="A123" s="5" t="s">
        <v>159</v>
      </c>
      <c r="B123" s="6">
        <v>9.0</v>
      </c>
      <c r="C123" s="7">
        <v>71.0</v>
      </c>
      <c r="D123" s="7">
        <v>83.0</v>
      </c>
      <c r="E123" s="7">
        <v>87.0</v>
      </c>
      <c r="F123" s="7">
        <v>74.0</v>
      </c>
      <c r="G123" s="16">
        <f t="shared" si="1"/>
        <v>315</v>
      </c>
      <c r="H123" s="28">
        <f t="shared" si="2"/>
        <v>0.7875</v>
      </c>
      <c r="I123" s="6" t="str">
        <f t="shared" si="3"/>
        <v>Represent at Event</v>
      </c>
    </row>
    <row r="124">
      <c r="A124" s="5" t="s">
        <v>160</v>
      </c>
      <c r="B124" s="6">
        <v>8.0</v>
      </c>
      <c r="C124" s="7">
        <v>71.0</v>
      </c>
      <c r="D124" s="7">
        <v>66.0</v>
      </c>
      <c r="E124" s="7">
        <v>48.0</v>
      </c>
      <c r="F124" s="7">
        <v>49.0</v>
      </c>
      <c r="G124" s="16">
        <f t="shared" si="1"/>
        <v>234</v>
      </c>
      <c r="H124" s="28">
        <f t="shared" si="2"/>
        <v>0.585</v>
      </c>
      <c r="I124" s="6" t="str">
        <f t="shared" si="3"/>
        <v>Not Eligible for Event</v>
      </c>
    </row>
    <row r="125">
      <c r="A125" s="5" t="s">
        <v>161</v>
      </c>
      <c r="B125" s="6">
        <v>9.0</v>
      </c>
      <c r="C125" s="7">
        <v>53.0</v>
      </c>
      <c r="D125" s="7">
        <v>56.0</v>
      </c>
      <c r="E125" s="7">
        <v>71.0</v>
      </c>
      <c r="F125" s="7">
        <v>67.0</v>
      </c>
      <c r="G125" s="16">
        <f t="shared" si="1"/>
        <v>247</v>
      </c>
      <c r="H125" s="28">
        <f t="shared" si="2"/>
        <v>0.6175</v>
      </c>
      <c r="I125" s="6" t="str">
        <f t="shared" si="3"/>
        <v>Not Eligible for Event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2022-03-01T17:23:29Z</dcterms:created>
  <dc:creator>Mayank Chaturvedi</dc:creator>
</cp:coreProperties>
</file>