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"/>
    </mc:Choice>
  </mc:AlternateContent>
  <bookViews>
    <workbookView xWindow="0" yWindow="0" windowWidth="18345" windowHeight="12390"/>
  </bookViews>
  <sheets>
    <sheet name="Sheet1" sheetId="1" r:id="rId1"/>
    <sheet name="seed" sheetId="2" r:id="rId2"/>
    <sheet name="iter" sheetId="3" r:id="rId3"/>
    <sheet name="po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H36" i="1"/>
  <c r="E36" i="1"/>
  <c r="E24" i="1"/>
  <c r="E12" i="1"/>
  <c r="J35" i="1"/>
  <c r="J34" i="1"/>
  <c r="J33" i="1"/>
  <c r="J32" i="1"/>
  <c r="J31" i="1"/>
  <c r="J30" i="1"/>
  <c r="J29" i="1"/>
  <c r="J28" i="1"/>
  <c r="J27" i="1"/>
  <c r="J26" i="1"/>
  <c r="G35" i="1"/>
  <c r="G34" i="1"/>
  <c r="G33" i="1"/>
  <c r="G32" i="1"/>
  <c r="G31" i="1"/>
  <c r="G30" i="1"/>
  <c r="G29" i="1"/>
  <c r="G28" i="1"/>
  <c r="G27" i="1"/>
  <c r="G26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1" i="1"/>
  <c r="D22" i="1"/>
  <c r="D23" i="1"/>
  <c r="D2" i="1"/>
  <c r="C12" i="1"/>
  <c r="D12" i="1" s="1"/>
  <c r="C24" i="1"/>
  <c r="D24" i="1" s="1"/>
  <c r="F36" i="1"/>
  <c r="G36" i="1" s="1"/>
  <c r="I36" i="1"/>
  <c r="J36" i="1" s="1"/>
  <c r="C36" i="1"/>
  <c r="D36" i="1" s="1"/>
  <c r="F12" i="2"/>
  <c r="F13" i="2"/>
  <c r="N22" i="2" l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9" i="2" s="1"/>
  <c r="D14" i="4" l="1"/>
  <c r="D13" i="4"/>
  <c r="C14" i="4"/>
  <c r="B14" i="4"/>
  <c r="B13" i="4" l="1"/>
  <c r="C13" i="4"/>
  <c r="C13" i="2" l="1"/>
  <c r="C12" i="2"/>
  <c r="D12" i="2"/>
  <c r="E13" i="2"/>
  <c r="D13" i="2"/>
  <c r="E12" i="2" l="1"/>
</calcChain>
</file>

<file path=xl/sharedStrings.xml><?xml version="1.0" encoding="utf-8"?>
<sst xmlns="http://schemas.openxmlformats.org/spreadsheetml/2006/main" count="47" uniqueCount="33">
  <si>
    <t>解探索数</t>
    <rPh sb="0" eb="1">
      <t>カイ</t>
    </rPh>
    <rPh sb="1" eb="3">
      <t>タンサク</t>
    </rPh>
    <rPh sb="3" eb="4">
      <t>スウ</t>
    </rPh>
    <phoneticPr fontId="1"/>
  </si>
  <si>
    <t>探索率</t>
    <rPh sb="0" eb="2">
      <t>タンサク</t>
    </rPh>
    <rPh sb="2" eb="3">
      <t>リツ</t>
    </rPh>
    <phoneticPr fontId="1"/>
  </si>
  <si>
    <t>標準偏差</t>
    <rPh sb="0" eb="4">
      <t>ヒョウジュンヘンサ</t>
    </rPh>
    <phoneticPr fontId="1"/>
  </si>
  <si>
    <t>従来</t>
    <rPh sb="0" eb="2">
      <t>ジュウライ</t>
    </rPh>
    <phoneticPr fontId="1"/>
  </si>
  <si>
    <t>NNBA</t>
    <phoneticPr fontId="1"/>
  </si>
  <si>
    <t>NSBA</t>
    <phoneticPr fontId="1"/>
  </si>
  <si>
    <t>seed01</t>
    <phoneticPr fontId="1"/>
  </si>
  <si>
    <t>seed02</t>
  </si>
  <si>
    <t>seed03</t>
  </si>
  <si>
    <t>seed04</t>
  </si>
  <si>
    <t>seed05</t>
  </si>
  <si>
    <t>seed06</t>
  </si>
  <si>
    <t>seed07</t>
  </si>
  <si>
    <t>seed08</t>
  </si>
  <si>
    <t>seed09</t>
  </si>
  <si>
    <t>seed10</t>
  </si>
  <si>
    <t>ave</t>
    <phoneticPr fontId="1"/>
  </si>
  <si>
    <t>OBA</t>
    <phoneticPr fontId="1"/>
  </si>
  <si>
    <t>NNBA</t>
    <phoneticPr fontId="1"/>
  </si>
  <si>
    <t>dev</t>
    <phoneticPr fontId="1"/>
  </si>
  <si>
    <t>n=20</t>
    <phoneticPr fontId="1"/>
  </si>
  <si>
    <t>n=10</t>
    <phoneticPr fontId="1"/>
  </si>
  <si>
    <t>n=20</t>
    <phoneticPr fontId="1"/>
  </si>
  <si>
    <t>n=40</t>
    <phoneticPr fontId="1"/>
  </si>
  <si>
    <t>seed01</t>
    <phoneticPr fontId="1"/>
  </si>
  <si>
    <t>SD</t>
    <phoneticPr fontId="1"/>
  </si>
  <si>
    <t>NSBA-r</t>
    <phoneticPr fontId="1"/>
  </si>
  <si>
    <t>NSBA-c</t>
    <phoneticPr fontId="1"/>
  </si>
  <si>
    <t>NN</t>
    <phoneticPr fontId="1"/>
  </si>
  <si>
    <t>NS</t>
    <phoneticPr fontId="1"/>
  </si>
  <si>
    <t>n=10</t>
    <phoneticPr fontId="1"/>
  </si>
  <si>
    <t>n=40</t>
    <phoneticPr fontId="1"/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</si>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</sst>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iter!$B$1</c:f>
              <c:strCache>
                <c:ptCount val="1"/>
                <c:pt idx="0">
                  <c:v>OBA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iter!$A$2:$A$14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iter!$B$2:$B$14</c:f>
              <c:numCache>
                <c:formatCode>General</c:formatCode>
                <c:ptCount val="13"/>
                <c:pt idx="0">
                  <c:v>26.952422267088089</c:v>
                </c:pt>
                <c:pt idx="1">
                  <c:v>13.392848290613774</c:v>
                </c:pt>
                <c:pt idx="2">
                  <c:v>2.9818102570529863</c:v>
                </c:pt>
                <c:pt idx="3">
                  <c:v>1.1094721117894097</c:v>
                </c:pt>
                <c:pt idx="4">
                  <c:v>0.28552750375040287</c:v>
                </c:pt>
                <c:pt idx="5">
                  <c:v>0.19817525957047868</c:v>
                </c:pt>
                <c:pt idx="6">
                  <c:v>0.19520931016271975</c:v>
                </c:pt>
                <c:pt idx="7">
                  <c:v>0.18997055672745539</c:v>
                </c:pt>
                <c:pt idx="8">
                  <c:v>7.5682374317403808E-2</c:v>
                </c:pt>
                <c:pt idx="9">
                  <c:v>4.6843545242212056E-2</c:v>
                </c:pt>
                <c:pt idx="10">
                  <c:v>4.6791353494910579E-2</c:v>
                </c:pt>
                <c:pt idx="11">
                  <c:v>4.6747021265908975E-2</c:v>
                </c:pt>
                <c:pt idx="12">
                  <c:v>4.6741457504471937E-2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7DD-4E39-BE80-266EC8EA54E5}"/>
            </c:ext>
          </c:extLst>
        </c:ser>
        <c:ser>
          <c:idx val="2"/>
          <c:order val="1"/>
          <c:tx>
            <c:strRef>
              <c:f>iter!$F$1</c:f>
              <c:strCache>
                <c:ptCount val="1"/>
                <c:pt idx="0">
                  <c:v>NNBA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iter!$E$2:$E$14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iter!$F$2:$F$14</c:f>
              <c:numCache>
                <c:formatCode>General</c:formatCode>
                <c:ptCount val="13"/>
                <c:pt idx="0">
                  <c:v>24.350885606277657</c:v>
                </c:pt>
                <c:pt idx="1">
                  <c:v>19.506912094018105</c:v>
                </c:pt>
                <c:pt idx="2">
                  <c:v>12.472683040975308</c:v>
                </c:pt>
                <c:pt idx="3">
                  <c:v>10.278671742058913</c:v>
                </c:pt>
                <c:pt idx="4">
                  <c:v>8.1002248109560941</c:v>
                </c:pt>
                <c:pt idx="5">
                  <c:v>7.0088085249692087</c:v>
                </c:pt>
                <c:pt idx="6">
                  <c:v>6.6565718662888083</c:v>
                </c:pt>
                <c:pt idx="7">
                  <c:v>5.9706824116191157</c:v>
                </c:pt>
                <c:pt idx="8">
                  <c:v>5.705312711730449</c:v>
                </c:pt>
                <c:pt idx="9">
                  <c:v>5.6366059634112604</c:v>
                </c:pt>
                <c:pt idx="10">
                  <c:v>5.3062386559679728</c:v>
                </c:pt>
                <c:pt idx="11">
                  <c:v>4.7777123005926567</c:v>
                </c:pt>
                <c:pt idx="12">
                  <c:v>4.7188275166586182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7DD-4E39-BE80-266EC8EA54E5}"/>
            </c:ext>
          </c:extLst>
        </c:ser>
        <c:ser>
          <c:idx val="0"/>
          <c:order val="2"/>
          <c:tx>
            <c:strRef>
              <c:f>iter!$I$1</c:f>
              <c:strCache>
                <c:ptCount val="1"/>
                <c:pt idx="0">
                  <c:v>NSBA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iter!$H$2:$H$14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iter!$I$2:$I$14</c:f>
              <c:numCache>
                <c:formatCode>General</c:formatCode>
                <c:ptCount val="13"/>
                <c:pt idx="0">
                  <c:v>16.05445117763643</c:v>
                </c:pt>
                <c:pt idx="1">
                  <c:v>14.407678973219976</c:v>
                </c:pt>
                <c:pt idx="2">
                  <c:v>11.186919029163228</c:v>
                </c:pt>
                <c:pt idx="3">
                  <c:v>9.4738512393420908</c:v>
                </c:pt>
                <c:pt idx="4">
                  <c:v>6.1767736016960004</c:v>
                </c:pt>
                <c:pt idx="5">
                  <c:v>5.7806191155062532</c:v>
                </c:pt>
                <c:pt idx="6">
                  <c:v>4.8075120584746394</c:v>
                </c:pt>
                <c:pt idx="7">
                  <c:v>4.7166122797932353</c:v>
                </c:pt>
                <c:pt idx="8">
                  <c:v>4.5830757721846549</c:v>
                </c:pt>
                <c:pt idx="9">
                  <c:v>4.2147894233381606</c:v>
                </c:pt>
                <c:pt idx="10">
                  <c:v>4.2228054823612364</c:v>
                </c:pt>
                <c:pt idx="11">
                  <c:v>3.4807711766648648</c:v>
                </c:pt>
                <c:pt idx="12">
                  <c:v>3.429006146317243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7DD-4E39-BE80-266EC8EA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64623"/>
        <c:axId val="398167535"/>
      </c:scatterChart>
      <c:valAx>
        <c:axId val="398164623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Iteration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167535"/>
        <c:crosses val="max"/>
        <c:crossBetween val="midCat"/>
      </c:valAx>
      <c:valAx>
        <c:axId val="3981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Δdist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1646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Population</a:t>
            </a:r>
            <a:r>
              <a:rPr lang="en-US" altLang="ja-JP" baseline="0"/>
              <a:t> size of </a:t>
            </a:r>
            <a:r>
              <a:rPr lang="en-US" altLang="ja-JP"/>
              <a:t>NSBA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pop!$A$13</c:f>
              <c:strCache>
                <c:ptCount val="1"/>
                <c:pt idx="0">
                  <c:v>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pop!$B$2:$D$2</c:f>
              <c:strCache>
                <c:ptCount val="3"/>
                <c:pt idx="0">
                  <c:v>n=10</c:v>
                </c:pt>
                <c:pt idx="1">
                  <c:v>n=20</c:v>
                </c:pt>
                <c:pt idx="2">
                  <c:v>n=40</c:v>
                </c:pt>
              </c:strCache>
            </c:strRef>
          </c:cat>
          <c:val>
            <c:numRef>
              <c:f>pop!$B$13:$D$13</c:f>
              <c:numCache>
                <c:formatCode>General</c:formatCode>
                <c:ptCount val="3"/>
                <c:pt idx="0">
                  <c:v>1.6187934286327745</c:v>
                </c:pt>
                <c:pt idx="1">
                  <c:v>3.5046552178525188</c:v>
                </c:pt>
                <c:pt idx="2">
                  <c:v>8.1924692193202127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A07-BC2E-B5BB35ED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969279"/>
        <c:axId val="283972607"/>
      </c:barChart>
      <c:catAx>
        <c:axId val="2839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972607"/>
        <c:crosses val="autoZero"/>
        <c:auto val="1"/>
        <c:lblAlgn val="ctr"/>
        <c:lblOffset val="100"/>
        <c:noMultiLvlLbl val="0"/>
      </c:catAx>
      <c:valAx>
        <c:axId val="2839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Δdist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96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2</xdr:row>
      <xdr:rowOff>19050</xdr:rowOff>
    </xdr:from>
    <xdr:to>
      <xdr:col>16</xdr:col>
      <xdr:colOff>176212</xdr:colOff>
      <xdr:row>13</xdr:row>
      <xdr:rowOff>142875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6</xdr:row>
      <xdr:rowOff>200025</xdr:rowOff>
    </xdr:from>
    <xdr:to>
      <xdr:col>12</xdr:col>
      <xdr:colOff>61912</xdr:colOff>
      <xdr:row>18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topLeftCell="A19" workbookViewId="0">
      <selection activeCell="K36" sqref="K36"/>
    </sheetView>
  </sheetViews>
  <sheetFormatPr defaultRowHeight="18.75" x14ac:dyDescent="0.4"/>
  <sheetData>
    <row r="1" spans="2:5" x14ac:dyDescent="0.4">
      <c r="B1" t="s">
        <v>3</v>
      </c>
      <c r="C1" t="s">
        <v>0</v>
      </c>
      <c r="D1" t="s">
        <v>1</v>
      </c>
      <c r="E1" t="s">
        <v>2</v>
      </c>
    </row>
    <row r="2" spans="2:5" x14ac:dyDescent="0.4">
      <c r="B2">
        <v>1</v>
      </c>
      <c r="C2">
        <v>2</v>
      </c>
      <c r="D2" s="2">
        <f>C2/17</f>
        <v>0.11764705882352941</v>
      </c>
    </row>
    <row r="3" spans="2:5" x14ac:dyDescent="0.4">
      <c r="B3">
        <v>2</v>
      </c>
      <c r="C3">
        <v>1</v>
      </c>
      <c r="D3" s="2">
        <f t="shared" ref="D3:D36" si="0">C3/17</f>
        <v>5.8823529411764705E-2</v>
      </c>
    </row>
    <row r="4" spans="2:5" x14ac:dyDescent="0.4">
      <c r="B4">
        <v>3</v>
      </c>
      <c r="C4">
        <v>2</v>
      </c>
      <c r="D4" s="2">
        <f t="shared" si="0"/>
        <v>0.11764705882352941</v>
      </c>
    </row>
    <row r="5" spans="2:5" x14ac:dyDescent="0.4">
      <c r="B5">
        <v>4</v>
      </c>
      <c r="C5">
        <v>4</v>
      </c>
      <c r="D5" s="2">
        <f t="shared" si="0"/>
        <v>0.23529411764705882</v>
      </c>
    </row>
    <row r="6" spans="2:5" x14ac:dyDescent="0.4">
      <c r="B6">
        <v>5</v>
      </c>
      <c r="C6">
        <v>1</v>
      </c>
      <c r="D6" s="2">
        <f t="shared" si="0"/>
        <v>5.8823529411764705E-2</v>
      </c>
    </row>
    <row r="7" spans="2:5" x14ac:dyDescent="0.4">
      <c r="B7">
        <v>6</v>
      </c>
      <c r="C7">
        <v>1</v>
      </c>
      <c r="D7" s="2">
        <f t="shared" si="0"/>
        <v>5.8823529411764705E-2</v>
      </c>
    </row>
    <row r="8" spans="2:5" x14ac:dyDescent="0.4">
      <c r="B8">
        <v>7</v>
      </c>
      <c r="C8">
        <v>1</v>
      </c>
      <c r="D8" s="2">
        <f t="shared" si="0"/>
        <v>5.8823529411764705E-2</v>
      </c>
    </row>
    <row r="9" spans="2:5" x14ac:dyDescent="0.4">
      <c r="B9">
        <v>8</v>
      </c>
      <c r="C9">
        <v>1</v>
      </c>
      <c r="D9" s="2">
        <f t="shared" si="0"/>
        <v>5.8823529411764705E-2</v>
      </c>
    </row>
    <row r="10" spans="2:5" x14ac:dyDescent="0.4">
      <c r="B10">
        <v>9</v>
      </c>
      <c r="C10">
        <v>3</v>
      </c>
      <c r="D10" s="2">
        <f t="shared" si="0"/>
        <v>0.17647058823529413</v>
      </c>
    </row>
    <row r="11" spans="2:5" x14ac:dyDescent="0.4">
      <c r="B11">
        <v>10</v>
      </c>
      <c r="C11">
        <v>1</v>
      </c>
      <c r="D11" s="2">
        <f t="shared" si="0"/>
        <v>5.8823529411764705E-2</v>
      </c>
    </row>
    <row r="12" spans="2:5" x14ac:dyDescent="0.4">
      <c r="B12" t="s">
        <v>32</v>
      </c>
      <c r="C12">
        <f>AVERAGE(C2:C11)</f>
        <v>1.7</v>
      </c>
      <c r="D12" s="2">
        <f t="shared" si="0"/>
        <v>9.9999999999999992E-2</v>
      </c>
      <c r="E12">
        <f>STDEV(C2:C11)</f>
        <v>1.0593499054713804</v>
      </c>
    </row>
    <row r="13" spans="2:5" x14ac:dyDescent="0.4">
      <c r="B13" t="s">
        <v>28</v>
      </c>
      <c r="D13" s="2"/>
    </row>
    <row r="14" spans="2:5" x14ac:dyDescent="0.4">
      <c r="B14">
        <v>1</v>
      </c>
      <c r="C14">
        <v>10</v>
      </c>
      <c r="D14" s="2">
        <f t="shared" si="0"/>
        <v>0.58823529411764708</v>
      </c>
    </row>
    <row r="15" spans="2:5" x14ac:dyDescent="0.4">
      <c r="B15">
        <v>2</v>
      </c>
      <c r="C15">
        <v>11</v>
      </c>
      <c r="D15" s="2">
        <f t="shared" si="0"/>
        <v>0.6470588235294118</v>
      </c>
    </row>
    <row r="16" spans="2:5" x14ac:dyDescent="0.4">
      <c r="B16">
        <v>3</v>
      </c>
      <c r="C16">
        <v>11</v>
      </c>
      <c r="D16" s="2">
        <f t="shared" si="0"/>
        <v>0.6470588235294118</v>
      </c>
    </row>
    <row r="17" spans="2:10" x14ac:dyDescent="0.4">
      <c r="B17">
        <v>4</v>
      </c>
      <c r="C17">
        <v>8</v>
      </c>
      <c r="D17" s="2">
        <f t="shared" si="0"/>
        <v>0.47058823529411764</v>
      </c>
    </row>
    <row r="18" spans="2:10" x14ac:dyDescent="0.4">
      <c r="B18">
        <v>5</v>
      </c>
      <c r="C18">
        <v>9</v>
      </c>
      <c r="D18" s="2">
        <f t="shared" si="0"/>
        <v>0.52941176470588236</v>
      </c>
    </row>
    <row r="19" spans="2:10" x14ac:dyDescent="0.4">
      <c r="B19">
        <v>6</v>
      </c>
      <c r="C19">
        <v>7</v>
      </c>
      <c r="D19" s="2">
        <f t="shared" si="0"/>
        <v>0.41176470588235292</v>
      </c>
    </row>
    <row r="20" spans="2:10" x14ac:dyDescent="0.4">
      <c r="B20">
        <v>7</v>
      </c>
      <c r="C20">
        <v>9</v>
      </c>
      <c r="D20" s="2">
        <f t="shared" si="0"/>
        <v>0.52941176470588236</v>
      </c>
    </row>
    <row r="21" spans="2:10" x14ac:dyDescent="0.4">
      <c r="B21">
        <v>8</v>
      </c>
      <c r="C21">
        <v>9</v>
      </c>
      <c r="D21" s="2">
        <f t="shared" si="0"/>
        <v>0.52941176470588236</v>
      </c>
    </row>
    <row r="22" spans="2:10" x14ac:dyDescent="0.4">
      <c r="B22">
        <v>9</v>
      </c>
      <c r="C22">
        <v>11</v>
      </c>
      <c r="D22" s="2">
        <f t="shared" si="0"/>
        <v>0.6470588235294118</v>
      </c>
    </row>
    <row r="23" spans="2:10" x14ac:dyDescent="0.4">
      <c r="B23">
        <v>10</v>
      </c>
      <c r="C23">
        <v>11</v>
      </c>
      <c r="D23" s="2">
        <f t="shared" si="0"/>
        <v>0.6470588235294118</v>
      </c>
    </row>
    <row r="24" spans="2:10" x14ac:dyDescent="0.4">
      <c r="B24" t="s">
        <v>32</v>
      </c>
      <c r="C24">
        <f>AVERAGE(C14:C23)</f>
        <v>9.6</v>
      </c>
      <c r="D24" s="2">
        <f t="shared" si="0"/>
        <v>0.56470588235294117</v>
      </c>
      <c r="E24">
        <f>STDEV(C14:C23)</f>
        <v>1.4298407059684803</v>
      </c>
    </row>
    <row r="25" spans="2:10" x14ac:dyDescent="0.4">
      <c r="B25" t="s">
        <v>29</v>
      </c>
      <c r="C25" t="s">
        <v>20</v>
      </c>
      <c r="D25" s="2"/>
      <c r="E25" s="2"/>
      <c r="F25" t="s">
        <v>30</v>
      </c>
      <c r="I25" t="s">
        <v>31</v>
      </c>
    </row>
    <row r="26" spans="2:10" x14ac:dyDescent="0.4">
      <c r="B26">
        <v>1</v>
      </c>
      <c r="C26">
        <v>9</v>
      </c>
      <c r="D26" s="2">
        <f t="shared" si="0"/>
        <v>0.52941176470588236</v>
      </c>
      <c r="E26" s="2"/>
      <c r="F26">
        <v>8</v>
      </c>
      <c r="G26" s="2">
        <f>F26/17</f>
        <v>0.47058823529411764</v>
      </c>
      <c r="H26" s="2"/>
      <c r="I26">
        <v>11</v>
      </c>
      <c r="J26" s="2">
        <f t="shared" ref="J26" si="1">I26/17</f>
        <v>0.6470588235294118</v>
      </c>
    </row>
    <row r="27" spans="2:10" x14ac:dyDescent="0.4">
      <c r="B27">
        <v>2</v>
      </c>
      <c r="C27">
        <v>9</v>
      </c>
      <c r="D27" s="2">
        <f t="shared" si="0"/>
        <v>0.52941176470588236</v>
      </c>
      <c r="E27" s="2"/>
      <c r="F27">
        <v>5</v>
      </c>
      <c r="G27" s="2">
        <f>F27/17</f>
        <v>0.29411764705882354</v>
      </c>
      <c r="H27" s="2"/>
      <c r="I27">
        <v>12</v>
      </c>
      <c r="J27" s="2">
        <f t="shared" ref="J27" si="2">I27/17</f>
        <v>0.70588235294117652</v>
      </c>
    </row>
    <row r="28" spans="2:10" x14ac:dyDescent="0.4">
      <c r="B28">
        <v>3</v>
      </c>
      <c r="C28">
        <v>9</v>
      </c>
      <c r="D28" s="2">
        <f t="shared" si="0"/>
        <v>0.52941176470588236</v>
      </c>
      <c r="E28" s="2"/>
      <c r="F28">
        <v>5</v>
      </c>
      <c r="G28" s="2">
        <f>F28/17</f>
        <v>0.29411764705882354</v>
      </c>
      <c r="H28" s="2"/>
      <c r="I28">
        <v>11</v>
      </c>
      <c r="J28" s="2">
        <f t="shared" ref="J28" si="3">I28/17</f>
        <v>0.6470588235294118</v>
      </c>
    </row>
    <row r="29" spans="2:10" x14ac:dyDescent="0.4">
      <c r="B29">
        <v>4</v>
      </c>
      <c r="C29">
        <v>11</v>
      </c>
      <c r="D29" s="2">
        <f t="shared" si="0"/>
        <v>0.6470588235294118</v>
      </c>
      <c r="E29" s="2"/>
      <c r="F29">
        <v>4</v>
      </c>
      <c r="G29" s="2">
        <f>F29/17</f>
        <v>0.23529411764705882</v>
      </c>
      <c r="H29" s="2"/>
      <c r="I29">
        <v>15</v>
      </c>
      <c r="J29" s="2">
        <f t="shared" ref="J29" si="4">I29/17</f>
        <v>0.88235294117647056</v>
      </c>
    </row>
    <row r="30" spans="2:10" x14ac:dyDescent="0.4">
      <c r="B30">
        <v>5</v>
      </c>
      <c r="C30">
        <v>9</v>
      </c>
      <c r="D30" s="2">
        <f t="shared" si="0"/>
        <v>0.52941176470588236</v>
      </c>
      <c r="E30" s="2"/>
      <c r="F30">
        <v>6</v>
      </c>
      <c r="G30" s="2">
        <f>F30/17</f>
        <v>0.35294117647058826</v>
      </c>
      <c r="H30" s="2"/>
      <c r="I30">
        <v>12</v>
      </c>
      <c r="J30" s="2">
        <f t="shared" ref="J30" si="5">I30/17</f>
        <v>0.70588235294117652</v>
      </c>
    </row>
    <row r="31" spans="2:10" x14ac:dyDescent="0.4">
      <c r="B31">
        <v>6</v>
      </c>
      <c r="C31">
        <v>8</v>
      </c>
      <c r="D31" s="2">
        <f t="shared" si="0"/>
        <v>0.47058823529411764</v>
      </c>
      <c r="E31" s="2"/>
      <c r="F31">
        <v>8</v>
      </c>
      <c r="G31" s="2">
        <f>F31/17</f>
        <v>0.47058823529411764</v>
      </c>
      <c r="H31" s="2"/>
      <c r="I31">
        <v>13</v>
      </c>
      <c r="J31" s="2">
        <f t="shared" ref="J31" si="6">I31/17</f>
        <v>0.76470588235294112</v>
      </c>
    </row>
    <row r="32" spans="2:10" x14ac:dyDescent="0.4">
      <c r="B32">
        <v>7</v>
      </c>
      <c r="C32">
        <v>10</v>
      </c>
      <c r="D32" s="2">
        <f t="shared" si="0"/>
        <v>0.58823529411764708</v>
      </c>
      <c r="E32" s="2"/>
      <c r="F32">
        <v>6</v>
      </c>
      <c r="G32" s="2">
        <f>F32/17</f>
        <v>0.35294117647058826</v>
      </c>
      <c r="H32" s="2"/>
      <c r="I32">
        <v>10</v>
      </c>
      <c r="J32" s="2">
        <f t="shared" ref="J32" si="7">I32/17</f>
        <v>0.58823529411764708</v>
      </c>
    </row>
    <row r="33" spans="2:11" x14ac:dyDescent="0.4">
      <c r="B33">
        <v>8</v>
      </c>
      <c r="C33">
        <v>8</v>
      </c>
      <c r="D33" s="2">
        <f t="shared" si="0"/>
        <v>0.47058823529411764</v>
      </c>
      <c r="E33" s="2"/>
      <c r="F33">
        <v>6</v>
      </c>
      <c r="G33" s="2">
        <f>F33/17</f>
        <v>0.35294117647058826</v>
      </c>
      <c r="H33" s="2"/>
      <c r="I33">
        <v>14</v>
      </c>
      <c r="J33" s="2">
        <f t="shared" ref="J33" si="8">I33/17</f>
        <v>0.82352941176470584</v>
      </c>
    </row>
    <row r="34" spans="2:11" x14ac:dyDescent="0.4">
      <c r="B34">
        <v>9</v>
      </c>
      <c r="C34">
        <v>9</v>
      </c>
      <c r="D34" s="2">
        <f t="shared" si="0"/>
        <v>0.52941176470588236</v>
      </c>
      <c r="E34" s="2"/>
      <c r="F34">
        <v>6</v>
      </c>
      <c r="G34" s="2">
        <f>F34/17</f>
        <v>0.35294117647058826</v>
      </c>
      <c r="H34" s="2"/>
      <c r="I34">
        <v>14</v>
      </c>
      <c r="J34" s="2">
        <f t="shared" ref="J34" si="9">I34/17</f>
        <v>0.82352941176470584</v>
      </c>
    </row>
    <row r="35" spans="2:11" x14ac:dyDescent="0.4">
      <c r="B35">
        <v>10</v>
      </c>
      <c r="C35">
        <v>9</v>
      </c>
      <c r="D35" s="2">
        <f t="shared" si="0"/>
        <v>0.52941176470588236</v>
      </c>
      <c r="E35" s="2"/>
      <c r="F35">
        <v>6</v>
      </c>
      <c r="G35" s="2">
        <f>F35/17</f>
        <v>0.35294117647058826</v>
      </c>
      <c r="H35" s="2"/>
      <c r="I35">
        <v>15</v>
      </c>
      <c r="J35" s="2">
        <f t="shared" ref="J35" si="10">I35/17</f>
        <v>0.88235294117647056</v>
      </c>
    </row>
    <row r="36" spans="2:11" x14ac:dyDescent="0.4">
      <c r="B36" t="s">
        <v>32</v>
      </c>
      <c r="C36">
        <f>AVERAGE(C26:C35)</f>
        <v>9.1</v>
      </c>
      <c r="D36" s="2">
        <f t="shared" si="0"/>
        <v>0.53529411764705881</v>
      </c>
      <c r="E36">
        <f>STDEV(C26:C35)</f>
        <v>0.87559503577091313</v>
      </c>
      <c r="F36">
        <f t="shared" ref="F36" si="11">AVERAGE(F26:F35)</f>
        <v>6</v>
      </c>
      <c r="G36" s="2">
        <f>F36/17</f>
        <v>0.35294117647058826</v>
      </c>
      <c r="H36">
        <f>STDEV(F26:F35)</f>
        <v>1.247219128924647</v>
      </c>
      <c r="I36">
        <f>AVERAGE(I26:I35)</f>
        <v>12.7</v>
      </c>
      <c r="J36" s="2">
        <f t="shared" ref="J36" si="12">I36/17</f>
        <v>0.74705882352941178</v>
      </c>
      <c r="K36">
        <f>STDEV(I26:I35)</f>
        <v>1.76698110409314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workbookViewId="0">
      <selection activeCell="F11" sqref="F11"/>
    </sheetView>
  </sheetViews>
  <sheetFormatPr defaultRowHeight="18.75" x14ac:dyDescent="0.4"/>
  <sheetData>
    <row r="1" spans="2:14" x14ac:dyDescent="0.4">
      <c r="B1" t="s">
        <v>20</v>
      </c>
      <c r="C1" t="s">
        <v>3</v>
      </c>
      <c r="D1" t="s">
        <v>4</v>
      </c>
      <c r="E1" t="s">
        <v>26</v>
      </c>
      <c r="F1" t="s">
        <v>27</v>
      </c>
    </row>
    <row r="2" spans="2:14" x14ac:dyDescent="0.4">
      <c r="B2" t="s">
        <v>6</v>
      </c>
      <c r="C2">
        <v>4.6741457504471902E-2</v>
      </c>
      <c r="D2">
        <v>4.7188275166586182</v>
      </c>
      <c r="E2">
        <v>7.1743841062648501</v>
      </c>
      <c r="F2">
        <v>3.4290060000000002</v>
      </c>
      <c r="H2">
        <v>0</v>
      </c>
      <c r="I2">
        <v>0</v>
      </c>
      <c r="K2" t="e">
        <f>SQRT((H2-$A$1)^2+(I2-$B$1)^2)+SQRT((H2-$A$2)^2+(H2-$B$2)^2)+SQRT((H2-$A$3)^2+(H2-$B$3)^2)+SQRT((H2-$A$4)^2+(H2-$B$4)^2)+SQRT((H2-$A$5)^2+(H2-$B$5)^2)+SQRT((H2-$A$6)^2+(H2-$B$6)^2)+SQRT((H2-$A$7)^2+(H2-$B$7)^2)+SQRT((H2-$A$8)^2+(H2-$B$8)^2)+SQRT((H2-$A$9)^2+(H2-$B$9)^2)+SQRT((H2-$A$10)^2+(H2-$B$10)^2)+SQRT((H2-$A$11)^2+(I2-$B$11)^2)+SQRT((H2-$A$12)^2+(I2-$B$12)^2)+SQRT((H2-$A$13)^2+(I2-$B$13)^2)+SQRT((H2-$A$14)^2+(I2-$B$14)^2)+SQRT((H2-$A$15)^2+(I2-$B$15)^2)+SQRT((H2-$A$16)^2+(I2-$B$16)^2)+SQRT((H2-$A$17)^2+(I2-$B$17)^2)+SQRT((H2-$A$18)^2+(I2-$B$18)^2)+SQRT((H2-$A$19)^2+(I2-$B$19)^2)+SQRT((H2-$A$20)^2+(I2-$B$20)^2)</f>
        <v>#VALUE!</v>
      </c>
      <c r="N2" t="e">
        <f>SQRT((6.28-ABS(K2))^2+(8.8769-ABS(L2))^2)</f>
        <v>#VALUE!</v>
      </c>
    </row>
    <row r="3" spans="2:14" x14ac:dyDescent="0.4">
      <c r="B3" t="s">
        <v>7</v>
      </c>
      <c r="C3">
        <v>1.1990151603713669E-3</v>
      </c>
      <c r="D3">
        <v>2.8738050523541729</v>
      </c>
      <c r="E3">
        <v>6.6231232815742498</v>
      </c>
      <c r="F3">
        <v>3.6963919999999999</v>
      </c>
      <c r="H3">
        <v>6.28</v>
      </c>
      <c r="I3">
        <v>8.8768999999999991</v>
      </c>
      <c r="K3" t="e">
        <f t="shared" ref="K3:K18" si="0">SQRT((H3-$A$1)^2+(I3-$B$1)^2)+SQRT((H3-$A$2)^2+(H3-$B$2)^2)+SQRT((H3-$A$3)^2+(H3-$B$3)^2)+SQRT((H3-$A$4)^2+(H3-$B$4)^2)+SQRT((H3-$A$5)^2+(H3-$B$5)^2)+SQRT((H3-$A$6)^2+(H3-$B$6)^2)+SQRT((H3-$A$7)^2+(H3-$B$7)^2)+SQRT((H3-$A$8)^2+(H3-$B$8)^2)+SQRT((H3-$A$9)^2+(H3-$B$9)^2)+SQRT((H3-$A$10)^2+(H3-$B$10)^2)+SQRT((H3-$A$11)^2+(I3-$B$11)^2)+SQRT((H3-$A$12)^2+(I3-$B$12)^2)+SQRT((H3-$A$13)^2+(I3-$B$13)^2)+SQRT((H3-$A$14)^2+(I3-$B$14)^2)+SQRT((H3-$A$15)^2+(I3-$B$15)^2)+SQRT((H3-$A$16)^2+(I3-$B$16)^2)+SQRT((H3-$A$17)^2+(I3-$B$17)^2)+SQRT((H3-$A$18)^2+(I3-$B$18)^2)+SQRT((H3-$A$19)^2+(I3-$B$19)^2)+SQRT((H3-$A$20)^2+(I3-$B$20)^2)</f>
        <v>#VALUE!</v>
      </c>
      <c r="N3" t="e">
        <f>SQRT((6.28-ABS(K3))^2+(8.7869-ABS(L3))^2)</f>
        <v>#VALUE!</v>
      </c>
    </row>
    <row r="4" spans="2:14" x14ac:dyDescent="0.4">
      <c r="B4" t="s">
        <v>8</v>
      </c>
      <c r="C4">
        <v>0.1908682812116142</v>
      </c>
      <c r="D4">
        <v>3.0882415631848779</v>
      </c>
      <c r="E4">
        <v>5.4592029216745503</v>
      </c>
      <c r="F4">
        <v>2.8537560000000002</v>
      </c>
      <c r="H4">
        <v>0</v>
      </c>
      <c r="I4">
        <v>8.8768999999999991</v>
      </c>
      <c r="K4" t="e">
        <f t="shared" si="0"/>
        <v>#VALUE!</v>
      </c>
      <c r="N4" t="e">
        <f>SQRT((ABS(K4))^2+(8.7869-ABS(L4))^2)</f>
        <v>#VALUE!</v>
      </c>
    </row>
    <row r="5" spans="2:14" x14ac:dyDescent="0.4">
      <c r="B5" t="s">
        <v>9</v>
      </c>
      <c r="C5">
        <v>0.69641054850928941</v>
      </c>
      <c r="D5">
        <v>1.7664429278437817</v>
      </c>
      <c r="E5">
        <v>6.9657822001002598</v>
      </c>
      <c r="F5">
        <v>4.8119389999999997</v>
      </c>
      <c r="H5">
        <v>6.28</v>
      </c>
      <c r="I5">
        <v>0</v>
      </c>
      <c r="K5" t="e">
        <f t="shared" si="0"/>
        <v>#VALUE!</v>
      </c>
      <c r="N5" t="e">
        <f>SQRT((ABS(K5))^2+(8.7869-ABS(L5))^2)</f>
        <v>#VALUE!</v>
      </c>
    </row>
    <row r="6" spans="2:14" x14ac:dyDescent="0.4">
      <c r="B6" t="s">
        <v>10</v>
      </c>
      <c r="C6">
        <v>3.4164613481576525E-2</v>
      </c>
      <c r="D6">
        <v>4.2072597321089464</v>
      </c>
      <c r="E6">
        <v>4.77046108300428</v>
      </c>
      <c r="F6">
        <v>2.6207780000000001</v>
      </c>
      <c r="H6">
        <v>3.14</v>
      </c>
      <c r="I6">
        <v>4.4385000000000003</v>
      </c>
      <c r="K6" t="e">
        <f t="shared" si="0"/>
        <v>#VALUE!</v>
      </c>
      <c r="N6" t="e">
        <f>SQRT((9.42-ABS(K6))^2+(4.4385-ABS(L6))^2)</f>
        <v>#VALUE!</v>
      </c>
    </row>
    <row r="7" spans="2:14" x14ac:dyDescent="0.4">
      <c r="B7" t="s">
        <v>11</v>
      </c>
      <c r="C7">
        <v>9.31311572471768E-4</v>
      </c>
      <c r="D7">
        <v>2.9841464081297477</v>
      </c>
      <c r="E7">
        <v>4.7015550450808403</v>
      </c>
      <c r="F7">
        <v>2.9362940000000002</v>
      </c>
      <c r="H7">
        <v>9.42</v>
      </c>
      <c r="I7">
        <v>4.4385000000000003</v>
      </c>
      <c r="K7" t="e">
        <f t="shared" si="0"/>
        <v>#VALUE!</v>
      </c>
      <c r="N7" t="e">
        <f>SQRT((ABS(K7))^2+(8.8769-ABS(L7))^2)</f>
        <v>#VALUE!</v>
      </c>
    </row>
    <row r="8" spans="2:14" x14ac:dyDescent="0.4">
      <c r="B8" t="s">
        <v>12</v>
      </c>
      <c r="C8">
        <v>1.1991665654969062E-3</v>
      </c>
      <c r="D8">
        <v>3.1289291229370999</v>
      </c>
      <c r="E8">
        <v>4.0543335691437496</v>
      </c>
      <c r="F8">
        <v>3.5941510000000001</v>
      </c>
      <c r="H8">
        <v>9.42</v>
      </c>
      <c r="I8">
        <v>-4.4385000000000003</v>
      </c>
      <c r="K8" t="e">
        <f t="shared" si="0"/>
        <v>#VALUE!</v>
      </c>
      <c r="N8" t="e">
        <f>SQRT((ABS(K8))^2+(8.8769-ABS(L8))^2)</f>
        <v>#VALUE!</v>
      </c>
    </row>
    <row r="9" spans="2:14" x14ac:dyDescent="0.4">
      <c r="B9" t="s">
        <v>13</v>
      </c>
      <c r="C9">
        <v>0.32164542810205243</v>
      </c>
      <c r="D9">
        <v>2.8773573588456824</v>
      </c>
      <c r="E9">
        <v>5.8481963452494297</v>
      </c>
      <c r="F9">
        <v>3.6091319999999998</v>
      </c>
      <c r="H9">
        <v>-9.42</v>
      </c>
      <c r="I9">
        <v>4.4385000000000003</v>
      </c>
      <c r="K9" t="e">
        <f t="shared" si="0"/>
        <v>#VALUE!</v>
      </c>
      <c r="N9" t="e">
        <f>SQRT((6.28-ABS(K9))^2+(8.8769-ABS(L9))^2)</f>
        <v>#VALUE!</v>
      </c>
    </row>
    <row r="10" spans="2:14" x14ac:dyDescent="0.4">
      <c r="B10" t="s">
        <v>14</v>
      </c>
      <c r="C10">
        <v>0.14991013910739068</v>
      </c>
      <c r="D10">
        <v>1.7914711983706499</v>
      </c>
      <c r="E10">
        <v>5.3398949531512798</v>
      </c>
      <c r="F10">
        <v>3.505182</v>
      </c>
      <c r="H10">
        <v>-3.14</v>
      </c>
      <c r="I10">
        <v>4.4385000000000003</v>
      </c>
      <c r="K10" t="e">
        <f t="shared" si="0"/>
        <v>#VALUE!</v>
      </c>
      <c r="N10" t="e">
        <f>SQRT((3.14-ABS(K10))^2+(4.4385-ABS(L10))^2)</f>
        <v>#VALUE!</v>
      </c>
    </row>
    <row r="11" spans="2:14" x14ac:dyDescent="0.4">
      <c r="B11" t="s">
        <v>15</v>
      </c>
      <c r="C11">
        <v>0.36639133023836573</v>
      </c>
      <c r="D11">
        <v>4.3788258150343546</v>
      </c>
      <c r="E11">
        <v>5.4718337824850396</v>
      </c>
      <c r="F11">
        <v>3.9899209999999998</v>
      </c>
      <c r="H11">
        <v>3.14</v>
      </c>
      <c r="I11">
        <v>-4.4385000000000003</v>
      </c>
      <c r="K11" t="e">
        <f t="shared" si="0"/>
        <v>#VALUE!</v>
      </c>
      <c r="N11" t="e">
        <f>SQRT((ABS(K11))^2+(8.7869-ABS(L11))^2)</f>
        <v>#VALUE!</v>
      </c>
    </row>
    <row r="12" spans="2:14" x14ac:dyDescent="0.4">
      <c r="B12" s="1" t="s">
        <v>16</v>
      </c>
      <c r="C12" s="1">
        <f t="shared" ref="C12:D12" si="1">AVERAGE(C2:C11)</f>
        <v>0.18094612914531011</v>
      </c>
      <c r="D12" s="1">
        <f t="shared" si="1"/>
        <v>3.1815306695467935</v>
      </c>
      <c r="E12" s="1">
        <f>AVERAGE(E2:E11)</f>
        <v>5.6408767287728532</v>
      </c>
      <c r="F12" s="1">
        <f>AVERAGE(F2:F11)</f>
        <v>3.5046550999999999</v>
      </c>
      <c r="H12">
        <v>-6.28</v>
      </c>
      <c r="I12">
        <v>8.8768999999999991</v>
      </c>
      <c r="K12" t="e">
        <f t="shared" si="0"/>
        <v>#VALUE!</v>
      </c>
      <c r="N12" t="e">
        <f>SQRT((ABS(K12))^2+(8.7869-ABS(L12))^2)</f>
        <v>#VALUE!</v>
      </c>
    </row>
    <row r="13" spans="2:14" x14ac:dyDescent="0.4">
      <c r="B13" s="1" t="s">
        <v>19</v>
      </c>
      <c r="C13" s="1">
        <f>STDEV(C2:C11)</f>
        <v>0.22547000344071427</v>
      </c>
      <c r="D13" s="1">
        <f>STDEV(D2:D11)</f>
        <v>1.0011827897599372</v>
      </c>
      <c r="E13" s="1">
        <f>STDEV(E2:E11)</f>
        <v>1.0232870693663896</v>
      </c>
      <c r="F13" s="1">
        <f>STDEV(F2:F11)</f>
        <v>0.62661594978342772</v>
      </c>
      <c r="H13">
        <v>6.28</v>
      </c>
      <c r="I13">
        <v>-8.8768999999999991</v>
      </c>
      <c r="K13" t="e">
        <f t="shared" si="0"/>
        <v>#VALUE!</v>
      </c>
      <c r="N13" t="e">
        <f>SQRT((6.28-ABS(K13))^2+(ABS(L13))^2)</f>
        <v>#VALUE!</v>
      </c>
    </row>
    <row r="14" spans="2:14" x14ac:dyDescent="0.4">
      <c r="H14">
        <v>0</v>
      </c>
      <c r="I14">
        <v>-8.8768999999999991</v>
      </c>
      <c r="K14" t="e">
        <f t="shared" si="0"/>
        <v>#VALUE!</v>
      </c>
      <c r="N14" t="e">
        <f>SQRT((3.14-ABS(K14))^2+(4.4385-ABS(L14))^2)</f>
        <v>#VALUE!</v>
      </c>
    </row>
    <row r="15" spans="2:14" x14ac:dyDescent="0.4">
      <c r="H15">
        <v>-6.28</v>
      </c>
      <c r="I15">
        <v>0</v>
      </c>
      <c r="K15" t="e">
        <f t="shared" si="0"/>
        <v>#VALUE!</v>
      </c>
      <c r="N15" t="e">
        <f>SQRT((6.28-ABS(K15))^2+(ABS(L15))^2)</f>
        <v>#VALUE!</v>
      </c>
    </row>
    <row r="16" spans="2:14" x14ac:dyDescent="0.4">
      <c r="H16">
        <v>-3.14</v>
      </c>
      <c r="I16">
        <v>-4.4385000000000003</v>
      </c>
      <c r="K16" t="e">
        <f t="shared" si="0"/>
        <v>#VALUE!</v>
      </c>
      <c r="N16" t="e">
        <f>SQRT((6.28-ABS(K16))^2+(ABS(L16))^2)</f>
        <v>#VALUE!</v>
      </c>
    </row>
    <row r="17" spans="8:14" x14ac:dyDescent="0.4">
      <c r="H17">
        <v>-6.28</v>
      </c>
      <c r="I17">
        <v>-8.8768999999999991</v>
      </c>
      <c r="K17" t="e">
        <f t="shared" si="0"/>
        <v>#VALUE!</v>
      </c>
      <c r="N17" t="e">
        <f>SQRT((3.14-ABS(K17))^2+(4.4385-ABS(L17))^2)</f>
        <v>#VALUE!</v>
      </c>
    </row>
    <row r="18" spans="8:14" x14ac:dyDescent="0.4">
      <c r="H18">
        <v>-9.42</v>
      </c>
      <c r="I18">
        <v>-4.4385000000000003</v>
      </c>
      <c r="K18" t="e">
        <f t="shared" si="0"/>
        <v>#VALUE!</v>
      </c>
      <c r="N18" t="e">
        <f>SQRT((ABS(K18))^2+(ABS(L18))^2)</f>
        <v>#VALUE!</v>
      </c>
    </row>
    <row r="19" spans="8:14" x14ac:dyDescent="0.4">
      <c r="K19" t="e">
        <f>SUM(K2:K18)/17</f>
        <v>#VALUE!</v>
      </c>
      <c r="N19" t="e">
        <f>SQRT((6.28-ABS(K19))^2+(8.7869-ABS(L19))^2)</f>
        <v>#VALUE!</v>
      </c>
    </row>
    <row r="20" spans="8:14" x14ac:dyDescent="0.4">
      <c r="N20">
        <f>SQRT((6.28-ABS(K20))^2+(8.7869-ABS(L20))^2)</f>
        <v>10.800370901501484</v>
      </c>
    </row>
    <row r="21" spans="8:14" x14ac:dyDescent="0.4">
      <c r="N21">
        <f>SQRT((6.28-ABS(K21))^2+(8.7869-ABS(L21))^2)</f>
        <v>10.800370901501484</v>
      </c>
    </row>
    <row r="22" spans="8:14" x14ac:dyDescent="0.4">
      <c r="N22" t="e">
        <f>SUM(N2:N21)</f>
        <v>#VALUE!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15" sqref="K15"/>
    </sheetView>
  </sheetViews>
  <sheetFormatPr defaultRowHeight="18.75" x14ac:dyDescent="0.4"/>
  <sheetData>
    <row r="1" spans="1:9" x14ac:dyDescent="0.4">
      <c r="B1" t="s">
        <v>17</v>
      </c>
      <c r="F1" t="s">
        <v>18</v>
      </c>
      <c r="I1" t="s">
        <v>5</v>
      </c>
    </row>
    <row r="2" spans="1:9" x14ac:dyDescent="0.4">
      <c r="A2">
        <v>1</v>
      </c>
      <c r="B2">
        <v>26.952422267088089</v>
      </c>
      <c r="E2">
        <v>1</v>
      </c>
      <c r="F2">
        <v>24.350885606277657</v>
      </c>
      <c r="H2">
        <v>1</v>
      </c>
      <c r="I2">
        <v>16.05445117763643</v>
      </c>
    </row>
    <row r="3" spans="1:9" x14ac:dyDescent="0.4">
      <c r="A3">
        <v>10</v>
      </c>
      <c r="B3">
        <v>13.392848290613774</v>
      </c>
      <c r="E3">
        <v>10</v>
      </c>
      <c r="F3">
        <v>19.506912094018105</v>
      </c>
      <c r="H3">
        <v>10</v>
      </c>
      <c r="I3">
        <v>14.407678973219976</v>
      </c>
    </row>
    <row r="4" spans="1:9" x14ac:dyDescent="0.4">
      <c r="A4">
        <v>50</v>
      </c>
      <c r="B4">
        <v>2.9818102570529863</v>
      </c>
      <c r="E4">
        <v>50</v>
      </c>
      <c r="F4">
        <v>12.472683040975308</v>
      </c>
      <c r="H4">
        <v>50</v>
      </c>
      <c r="I4">
        <v>11.186919029163228</v>
      </c>
    </row>
    <row r="5" spans="1:9" x14ac:dyDescent="0.4">
      <c r="A5">
        <v>100</v>
      </c>
      <c r="B5">
        <v>1.1094721117894097</v>
      </c>
      <c r="E5">
        <v>100</v>
      </c>
      <c r="F5">
        <v>10.278671742058913</v>
      </c>
      <c r="H5">
        <v>100</v>
      </c>
      <c r="I5">
        <v>9.4738512393420908</v>
      </c>
    </row>
    <row r="6" spans="1:9" x14ac:dyDescent="0.4">
      <c r="A6">
        <v>200</v>
      </c>
      <c r="B6">
        <v>0.28552750375040287</v>
      </c>
      <c r="E6">
        <v>200</v>
      </c>
      <c r="F6">
        <v>8.1002248109560941</v>
      </c>
      <c r="H6">
        <v>200</v>
      </c>
      <c r="I6">
        <v>6.1767736016960004</v>
      </c>
    </row>
    <row r="7" spans="1:9" x14ac:dyDescent="0.4">
      <c r="A7">
        <v>300</v>
      </c>
      <c r="B7">
        <v>0.19817525957047868</v>
      </c>
      <c r="E7">
        <v>300</v>
      </c>
      <c r="F7">
        <v>7.0088085249692087</v>
      </c>
      <c r="H7">
        <v>300</v>
      </c>
      <c r="I7">
        <v>5.7806191155062532</v>
      </c>
    </row>
    <row r="8" spans="1:9" x14ac:dyDescent="0.4">
      <c r="A8">
        <v>400</v>
      </c>
      <c r="B8">
        <v>0.19520931016271975</v>
      </c>
      <c r="E8">
        <v>400</v>
      </c>
      <c r="F8">
        <v>6.6565718662888083</v>
      </c>
      <c r="H8">
        <v>400</v>
      </c>
      <c r="I8">
        <v>4.8075120584746394</v>
      </c>
    </row>
    <row r="9" spans="1:9" x14ac:dyDescent="0.4">
      <c r="A9">
        <v>500</v>
      </c>
      <c r="B9">
        <v>0.18997055672745539</v>
      </c>
      <c r="E9">
        <v>500</v>
      </c>
      <c r="F9">
        <v>5.9706824116191157</v>
      </c>
      <c r="H9">
        <v>500</v>
      </c>
      <c r="I9">
        <v>4.7166122797932353</v>
      </c>
    </row>
    <row r="10" spans="1:9" x14ac:dyDescent="0.4">
      <c r="A10">
        <v>600</v>
      </c>
      <c r="B10">
        <v>7.5682374317403808E-2</v>
      </c>
      <c r="E10">
        <v>600</v>
      </c>
      <c r="F10">
        <v>5.705312711730449</v>
      </c>
      <c r="H10">
        <v>600</v>
      </c>
      <c r="I10">
        <v>4.5830757721846549</v>
      </c>
    </row>
    <row r="11" spans="1:9" x14ac:dyDescent="0.4">
      <c r="A11">
        <v>700</v>
      </c>
      <c r="B11">
        <v>4.6843545242212056E-2</v>
      </c>
      <c r="E11">
        <v>700</v>
      </c>
      <c r="F11">
        <v>5.6366059634112604</v>
      </c>
      <c r="H11">
        <v>700</v>
      </c>
      <c r="I11">
        <v>4.2147894233381606</v>
      </c>
    </row>
    <row r="12" spans="1:9" x14ac:dyDescent="0.4">
      <c r="A12">
        <v>800</v>
      </c>
      <c r="B12">
        <v>4.6791353494910579E-2</v>
      </c>
      <c r="E12">
        <v>800</v>
      </c>
      <c r="F12">
        <v>5.3062386559679728</v>
      </c>
      <c r="H12">
        <v>800</v>
      </c>
      <c r="I12">
        <v>4.2228054823612364</v>
      </c>
    </row>
    <row r="13" spans="1:9" x14ac:dyDescent="0.4">
      <c r="A13">
        <v>900</v>
      </c>
      <c r="B13">
        <v>4.6747021265908975E-2</v>
      </c>
      <c r="E13">
        <v>900</v>
      </c>
      <c r="F13">
        <v>4.7777123005926567</v>
      </c>
      <c r="H13">
        <v>900</v>
      </c>
      <c r="I13">
        <v>3.4807711766648648</v>
      </c>
    </row>
    <row r="14" spans="1:9" x14ac:dyDescent="0.4">
      <c r="A14">
        <v>1000</v>
      </c>
      <c r="B14">
        <v>4.6741457504471937E-2</v>
      </c>
      <c r="E14">
        <v>1000</v>
      </c>
      <c r="F14">
        <v>4.7188275166586182</v>
      </c>
      <c r="H14">
        <v>1000</v>
      </c>
      <c r="I14">
        <v>3.429006146317243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E11" sqref="E11"/>
    </sheetView>
  </sheetViews>
  <sheetFormatPr defaultRowHeight="18.75" x14ac:dyDescent="0.4"/>
  <sheetData>
    <row r="2" spans="1:4" x14ac:dyDescent="0.4">
      <c r="B2" t="s">
        <v>21</v>
      </c>
      <c r="C2" t="s">
        <v>22</v>
      </c>
      <c r="D2" t="s">
        <v>23</v>
      </c>
    </row>
    <row r="3" spans="1:4" x14ac:dyDescent="0.4">
      <c r="A3" t="s">
        <v>24</v>
      </c>
      <c r="B3">
        <v>1.0575853384867326</v>
      </c>
      <c r="C3">
        <v>3.429006146317243</v>
      </c>
      <c r="D3">
        <v>9.5219410356423388</v>
      </c>
    </row>
    <row r="4" spans="1:4" x14ac:dyDescent="0.4">
      <c r="A4" t="s">
        <v>7</v>
      </c>
      <c r="B4">
        <v>1.5003177166652129</v>
      </c>
      <c r="C4">
        <v>3.6963918217911647</v>
      </c>
      <c r="D4">
        <v>8.3291881284120972</v>
      </c>
    </row>
    <row r="5" spans="1:4" x14ac:dyDescent="0.4">
      <c r="A5" t="s">
        <v>8</v>
      </c>
      <c r="B5">
        <v>1.6054116247862287</v>
      </c>
      <c r="C5">
        <v>2.8537562208540987</v>
      </c>
      <c r="D5">
        <v>9.4123711029057358</v>
      </c>
    </row>
    <row r="6" spans="1:4" x14ac:dyDescent="0.4">
      <c r="A6" t="s">
        <v>9</v>
      </c>
      <c r="B6">
        <v>1.8704004701183294</v>
      </c>
      <c r="C6">
        <v>4.8119391112408101</v>
      </c>
      <c r="D6">
        <v>7.5885627631500876</v>
      </c>
    </row>
    <row r="7" spans="1:4" x14ac:dyDescent="0.4">
      <c r="A7" t="s">
        <v>10</v>
      </c>
      <c r="B7">
        <v>1.4930654270820043</v>
      </c>
      <c r="C7">
        <v>2.6207778524211336</v>
      </c>
      <c r="D7">
        <v>8.6670072932440103</v>
      </c>
    </row>
    <row r="8" spans="1:4" x14ac:dyDescent="0.4">
      <c r="A8" t="s">
        <v>11</v>
      </c>
      <c r="B8">
        <v>2.0246769819325761</v>
      </c>
      <c r="C8">
        <v>2.9362940953266849</v>
      </c>
      <c r="D8">
        <v>7.1976660035634863</v>
      </c>
    </row>
    <row r="9" spans="1:4" x14ac:dyDescent="0.4">
      <c r="A9" t="s">
        <v>12</v>
      </c>
      <c r="B9">
        <v>1.6788664783047575</v>
      </c>
      <c r="C9">
        <v>3.594151141512214</v>
      </c>
      <c r="D9">
        <v>8.0458978792115339</v>
      </c>
    </row>
    <row r="10" spans="1:4" x14ac:dyDescent="0.4">
      <c r="A10" t="s">
        <v>13</v>
      </c>
      <c r="B10">
        <v>1.6677923761375759</v>
      </c>
      <c r="C10">
        <v>3.6091321705382682</v>
      </c>
      <c r="D10">
        <v>8.0584304159175009</v>
      </c>
    </row>
    <row r="11" spans="1:4" x14ac:dyDescent="0.4">
      <c r="A11" t="s">
        <v>14</v>
      </c>
      <c r="B11">
        <v>2.1383275160403659</v>
      </c>
      <c r="C11">
        <v>3.5051823705055618</v>
      </c>
      <c r="D11">
        <v>7.4368923906352373</v>
      </c>
    </row>
    <row r="12" spans="1:4" x14ac:dyDescent="0.4">
      <c r="A12" t="s">
        <v>15</v>
      </c>
      <c r="B12">
        <v>1.1514903567739623</v>
      </c>
      <c r="C12">
        <v>3.9899212480180113</v>
      </c>
      <c r="D12">
        <v>7.6667351805200923</v>
      </c>
    </row>
    <row r="13" spans="1:4" x14ac:dyDescent="0.4">
      <c r="A13" t="s">
        <v>16</v>
      </c>
      <c r="B13">
        <f>AVERAGE(B3:B12)</f>
        <v>1.6187934286327745</v>
      </c>
      <c r="C13">
        <f>AVERAGE(C3:C12)</f>
        <v>3.5046552178525188</v>
      </c>
      <c r="D13">
        <f>AVERAGE(D3:D12)</f>
        <v>8.1924692193202127</v>
      </c>
    </row>
    <row r="14" spans="1:4" x14ac:dyDescent="0.4">
      <c r="A14" t="s">
        <v>25</v>
      </c>
      <c r="B14">
        <f>STDEV(B3:B12)</f>
        <v>0.34437103328382179</v>
      </c>
      <c r="C14">
        <f>STDEV(C3:C12)</f>
        <v>0.62661598236147475</v>
      </c>
      <c r="D14">
        <f>STDEV(D3:D12)</f>
        <v>0.79865254493069215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seed</vt:lpstr>
      <vt:lpstr>iter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2017-11-16T11:40:40Z</dcterms:created>
  <dcterms:modified xsi:type="dcterms:W3CDTF">2017-11-17T15:31:24Z</dcterms:modified>
</cp:coreProperties>
</file>