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Georgia Tech\Academic\Management of Financial Institutions\Assignment 3\data\"/>
    </mc:Choice>
  </mc:AlternateContent>
  <xr:revisionPtr revIDLastSave="0" documentId="13_ncr:1_{0045D5D1-16FE-4B41-833A-9E5B6644D703}" xr6:coauthVersionLast="47" xr6:coauthVersionMax="47" xr10:uidLastSave="{00000000-0000-0000-0000-000000000000}"/>
  <bookViews>
    <workbookView xWindow="-98" yWindow="-98" windowWidth="20715" windowHeight="13276" activeTab="2" xr2:uid="{00000000-000D-0000-FFFF-FFFF00000000}"/>
  </bookViews>
  <sheets>
    <sheet name="Table of Contents" sheetId="7" r:id="rId1"/>
    <sheet name="Issuance" sheetId="5" r:id="rId2"/>
    <sheet name="Trading Volume" sheetId="6" r:id="rId3"/>
    <sheet name="Outstanding" sheetId="1" r:id="rId4"/>
  </sheets>
  <calcPr calcId="191029"/>
</workbook>
</file>

<file path=xl/calcChain.xml><?xml version="1.0" encoding="utf-8"?>
<calcChain xmlns="http://schemas.openxmlformats.org/spreadsheetml/2006/main">
  <c r="J82" i="5" l="1"/>
  <c r="K82" i="5"/>
  <c r="L82" i="5"/>
  <c r="M82" i="5"/>
  <c r="N82" i="5"/>
  <c r="O82" i="5"/>
  <c r="P82" i="5"/>
  <c r="R82" i="5"/>
  <c r="S82" i="5"/>
  <c r="T82" i="5"/>
  <c r="U82" i="5"/>
  <c r="V82" i="5"/>
  <c r="W82" i="5"/>
  <c r="X82" i="5"/>
  <c r="H68" i="6" l="1"/>
  <c r="I68" i="6"/>
  <c r="J68" i="6"/>
  <c r="K68" i="6"/>
  <c r="L68" i="6"/>
  <c r="N68" i="6"/>
  <c r="O68" i="6"/>
  <c r="P68" i="6"/>
  <c r="Q68" i="6"/>
  <c r="R68" i="6"/>
  <c r="H33" i="6" l="1"/>
  <c r="I33" i="6"/>
  <c r="J33" i="6"/>
  <c r="K33" i="6"/>
  <c r="L33" i="6"/>
  <c r="N33" i="6"/>
  <c r="O33" i="6"/>
  <c r="P33" i="6"/>
  <c r="Q33" i="6"/>
  <c r="R33" i="6"/>
  <c r="J81" i="5"/>
  <c r="K81" i="5"/>
  <c r="L81" i="5"/>
  <c r="M81" i="5"/>
  <c r="N81" i="5"/>
  <c r="O81" i="5"/>
  <c r="P81" i="5"/>
  <c r="R81" i="5"/>
  <c r="S81" i="5"/>
  <c r="T81" i="5"/>
  <c r="U81" i="5"/>
  <c r="V81" i="5"/>
  <c r="W81" i="5"/>
  <c r="X81" i="5"/>
  <c r="H67" i="6"/>
  <c r="I67" i="6"/>
  <c r="J67" i="6"/>
  <c r="K67" i="6"/>
  <c r="L67" i="6"/>
  <c r="N67" i="6"/>
  <c r="O67" i="6"/>
  <c r="P67" i="6"/>
  <c r="Q67" i="6"/>
  <c r="R67" i="6"/>
  <c r="J47" i="5"/>
  <c r="K47" i="5"/>
  <c r="L47" i="5"/>
  <c r="M47" i="5"/>
  <c r="N47" i="5"/>
  <c r="P47" i="5"/>
  <c r="R47" i="5"/>
  <c r="S47" i="5"/>
  <c r="T47" i="5"/>
  <c r="U47" i="5"/>
  <c r="V47" i="5"/>
  <c r="X47" i="5"/>
  <c r="J80" i="5"/>
  <c r="K80" i="5"/>
  <c r="L80" i="5"/>
  <c r="M80" i="5"/>
  <c r="N80" i="5"/>
  <c r="O80" i="5"/>
  <c r="R80" i="5"/>
  <c r="S80" i="5"/>
  <c r="T80" i="5"/>
  <c r="U80" i="5"/>
  <c r="V80" i="5"/>
  <c r="W80" i="5"/>
  <c r="X80" i="5"/>
  <c r="H66" i="6" l="1"/>
  <c r="I66" i="6"/>
  <c r="J66" i="6"/>
  <c r="K66" i="6"/>
  <c r="L66" i="6"/>
  <c r="N66" i="6"/>
  <c r="O66" i="6"/>
  <c r="P66" i="6"/>
  <c r="Q66" i="6"/>
  <c r="R66" i="6"/>
  <c r="J36" i="5"/>
  <c r="J79" i="5"/>
  <c r="K79" i="5"/>
  <c r="L79" i="5"/>
  <c r="M79" i="5"/>
  <c r="N79" i="5"/>
  <c r="O79" i="5"/>
  <c r="R79" i="5"/>
  <c r="S79" i="5"/>
  <c r="T79" i="5"/>
  <c r="U79" i="5"/>
  <c r="V79" i="5"/>
  <c r="W79" i="5"/>
  <c r="X79" i="5"/>
  <c r="P34" i="1"/>
  <c r="U34" i="1" s="1"/>
  <c r="O34" i="1"/>
  <c r="X34" i="1" s="1"/>
  <c r="H65" i="6"/>
  <c r="I65" i="6"/>
  <c r="J65" i="6"/>
  <c r="K65" i="6"/>
  <c r="L65" i="6"/>
  <c r="N65" i="6"/>
  <c r="O65" i="6"/>
  <c r="P65" i="6"/>
  <c r="Q65" i="6"/>
  <c r="R65" i="6"/>
  <c r="V33" i="1"/>
  <c r="R77" i="5"/>
  <c r="R78" i="5"/>
  <c r="O78" i="5"/>
  <c r="J78" i="5"/>
  <c r="K78" i="5"/>
  <c r="L78" i="5"/>
  <c r="M78" i="5"/>
  <c r="N78" i="5"/>
  <c r="S78" i="5"/>
  <c r="T78" i="5"/>
  <c r="U78" i="5"/>
  <c r="V78" i="5"/>
  <c r="W78" i="5"/>
  <c r="X78" i="5"/>
  <c r="Y34" i="1" l="1"/>
  <c r="R34" i="1"/>
  <c r="T34" i="1"/>
  <c r="O36" i="5"/>
  <c r="N36" i="5"/>
  <c r="M36" i="5"/>
  <c r="L36" i="5"/>
  <c r="K36" i="5"/>
  <c r="H64" i="6"/>
  <c r="I64" i="6"/>
  <c r="J64" i="6"/>
  <c r="K64" i="6"/>
  <c r="L64" i="6"/>
  <c r="N64" i="6"/>
  <c r="O64" i="6"/>
  <c r="P64" i="6"/>
  <c r="Q64" i="6"/>
  <c r="R64" i="6"/>
  <c r="L22" i="6"/>
  <c r="K22" i="6"/>
  <c r="J22" i="6"/>
  <c r="I22" i="6"/>
  <c r="H22" i="6"/>
  <c r="H32" i="6"/>
  <c r="I32" i="6"/>
  <c r="J32" i="6"/>
  <c r="K32" i="6"/>
  <c r="L32" i="6"/>
  <c r="N32" i="6"/>
  <c r="O32" i="6"/>
  <c r="P32" i="6"/>
  <c r="Q32" i="6"/>
  <c r="R32" i="6"/>
  <c r="J77" i="5"/>
  <c r="K77" i="5"/>
  <c r="L77" i="5"/>
  <c r="M77" i="5"/>
  <c r="N77" i="5"/>
  <c r="O77" i="5"/>
  <c r="S77" i="5"/>
  <c r="T77" i="5"/>
  <c r="U77" i="5"/>
  <c r="V77" i="5"/>
  <c r="W77" i="5"/>
  <c r="V34" i="1" l="1"/>
  <c r="Z34" i="1"/>
  <c r="R46" i="5"/>
  <c r="H63" i="6"/>
  <c r="I63" i="6"/>
  <c r="J63" i="6"/>
  <c r="K63" i="6"/>
  <c r="L63" i="6"/>
  <c r="N63" i="6"/>
  <c r="O63" i="6"/>
  <c r="P63" i="6"/>
  <c r="Q63" i="6"/>
  <c r="R63" i="6"/>
  <c r="H31" i="6" l="1"/>
  <c r="I31" i="6"/>
  <c r="J31" i="6"/>
  <c r="K31" i="6"/>
  <c r="L31" i="6"/>
  <c r="N31" i="6"/>
  <c r="O31" i="6"/>
  <c r="P31" i="6"/>
  <c r="Q31" i="6"/>
  <c r="R31" i="6"/>
  <c r="H19" i="6"/>
  <c r="I19" i="6"/>
  <c r="J19" i="6"/>
  <c r="K19" i="6"/>
  <c r="L19" i="6"/>
  <c r="T24" i="1"/>
  <c r="U24" i="1"/>
  <c r="V24" i="1"/>
  <c r="J76" i="5" l="1"/>
  <c r="K76" i="5"/>
  <c r="L76" i="5"/>
  <c r="M76" i="5"/>
  <c r="N76" i="5"/>
  <c r="O76" i="5"/>
  <c r="R76" i="5"/>
  <c r="S76" i="5"/>
  <c r="T76" i="5"/>
  <c r="U76" i="5"/>
  <c r="V76" i="5"/>
  <c r="W76" i="5"/>
  <c r="X77" i="5"/>
  <c r="T33" i="1"/>
  <c r="U33" i="1"/>
  <c r="X33" i="1"/>
  <c r="Y33" i="1"/>
  <c r="Z33" i="1"/>
  <c r="H62" i="6" l="1"/>
  <c r="I62" i="6"/>
  <c r="J62" i="6"/>
  <c r="K62" i="6"/>
  <c r="L62" i="6"/>
  <c r="N62" i="6"/>
  <c r="O62" i="6"/>
  <c r="P62" i="6"/>
  <c r="Q62" i="6"/>
  <c r="R62" i="6"/>
  <c r="X28" i="1"/>
  <c r="Y28" i="1"/>
  <c r="Z28" i="1"/>
  <c r="X29" i="1"/>
  <c r="Y29" i="1"/>
  <c r="Z29" i="1"/>
  <c r="X30" i="1"/>
  <c r="Y30" i="1"/>
  <c r="Z30" i="1"/>
  <c r="X31" i="1"/>
  <c r="Y31" i="1"/>
  <c r="Z31" i="1"/>
  <c r="X32" i="1"/>
  <c r="Y32" i="1"/>
  <c r="Z32" i="1"/>
  <c r="Z27" i="1"/>
  <c r="Y27" i="1"/>
  <c r="X27" i="1"/>
  <c r="R30" i="6"/>
  <c r="N26" i="6"/>
  <c r="O26" i="6"/>
  <c r="P26" i="6"/>
  <c r="Q26" i="6"/>
  <c r="R26" i="6"/>
  <c r="N27" i="6"/>
  <c r="O27" i="6"/>
  <c r="P27" i="6"/>
  <c r="Q27" i="6"/>
  <c r="R27" i="6"/>
  <c r="N28" i="6"/>
  <c r="O28" i="6"/>
  <c r="P28" i="6"/>
  <c r="Q28" i="6"/>
  <c r="R28" i="6"/>
  <c r="N29" i="6"/>
  <c r="O29" i="6"/>
  <c r="P29" i="6"/>
  <c r="Q29" i="6"/>
  <c r="R29" i="6"/>
  <c r="N30" i="6"/>
  <c r="O30" i="6"/>
  <c r="P30" i="6"/>
  <c r="Q30" i="6"/>
  <c r="O25" i="6"/>
  <c r="P25" i="6"/>
  <c r="Q25" i="6"/>
  <c r="R25" i="6"/>
  <c r="N25" i="6"/>
  <c r="J75" i="5"/>
  <c r="K75" i="5"/>
  <c r="L75" i="5"/>
  <c r="M75" i="5"/>
  <c r="N75" i="5"/>
  <c r="O75" i="5"/>
  <c r="R75" i="5"/>
  <c r="S75" i="5"/>
  <c r="T75" i="5"/>
  <c r="U75" i="5"/>
  <c r="V75" i="5"/>
  <c r="W75" i="5"/>
  <c r="P76" i="5"/>
  <c r="P77" i="5"/>
  <c r="P78" i="5"/>
  <c r="P79" i="5"/>
  <c r="P80" i="5"/>
  <c r="K46" i="5"/>
  <c r="L46" i="5"/>
  <c r="M46" i="5"/>
  <c r="N46" i="5"/>
  <c r="S46" i="5"/>
  <c r="T46" i="5"/>
  <c r="U46" i="5"/>
  <c r="V46" i="5"/>
  <c r="P36" i="5" l="1"/>
  <c r="V40" i="5"/>
  <c r="R40" i="5"/>
  <c r="T39" i="5"/>
  <c r="B33" i="5"/>
  <c r="J46" i="5"/>
  <c r="P75" i="5"/>
  <c r="T45" i="5"/>
  <c r="V44" i="5"/>
  <c r="R44" i="5"/>
  <c r="T43" i="5"/>
  <c r="V42" i="5"/>
  <c r="R42" i="5"/>
  <c r="T41" i="5"/>
  <c r="S41" i="5"/>
  <c r="U39" i="5"/>
  <c r="S45" i="5"/>
  <c r="U44" i="5"/>
  <c r="S43" i="5"/>
  <c r="U42" i="5"/>
  <c r="U40" i="5"/>
  <c r="S39" i="5"/>
  <c r="T42" i="5"/>
  <c r="V41" i="5"/>
  <c r="R41" i="5"/>
  <c r="T40" i="5"/>
  <c r="V39" i="5"/>
  <c r="R39" i="5"/>
  <c r="S42" i="5"/>
  <c r="U41" i="5"/>
  <c r="S40" i="5"/>
  <c r="X76" i="5"/>
  <c r="T44" i="5"/>
  <c r="V43" i="5"/>
  <c r="R43" i="5"/>
  <c r="U45" i="5"/>
  <c r="W44" i="5"/>
  <c r="S44" i="5"/>
  <c r="U43" i="5"/>
  <c r="V45" i="5"/>
  <c r="R45" i="5"/>
  <c r="E32" i="5"/>
  <c r="M32" i="5" s="1"/>
  <c r="G33" i="5"/>
  <c r="C33" i="5"/>
  <c r="E33" i="5"/>
  <c r="F33" i="5"/>
  <c r="D33" i="5"/>
  <c r="B32" i="5"/>
  <c r="J32" i="5" s="1"/>
  <c r="D32" i="5"/>
  <c r="L32" i="5" s="1"/>
  <c r="G32" i="5"/>
  <c r="O32" i="5" s="1"/>
  <c r="C32" i="5"/>
  <c r="F32" i="5"/>
  <c r="N32" i="5" s="1"/>
  <c r="X75" i="5"/>
  <c r="J23" i="5"/>
  <c r="K23" i="5"/>
  <c r="L23" i="5"/>
  <c r="M23" i="5"/>
  <c r="N23" i="5"/>
  <c r="O23" i="5"/>
  <c r="P23" i="5"/>
  <c r="J24" i="5"/>
  <c r="K24" i="5"/>
  <c r="L24" i="5"/>
  <c r="M24" i="5"/>
  <c r="N24" i="5"/>
  <c r="O24" i="5"/>
  <c r="P24" i="5"/>
  <c r="J25" i="5"/>
  <c r="K25" i="5"/>
  <c r="L25" i="5"/>
  <c r="M25" i="5"/>
  <c r="N25" i="5"/>
  <c r="O25" i="5"/>
  <c r="P25" i="5"/>
  <c r="J26" i="5"/>
  <c r="K26" i="5"/>
  <c r="L26" i="5"/>
  <c r="M26" i="5"/>
  <c r="N26" i="5"/>
  <c r="O26" i="5"/>
  <c r="P26" i="5"/>
  <c r="J27" i="5"/>
  <c r="K27" i="5"/>
  <c r="L27" i="5"/>
  <c r="M27" i="5"/>
  <c r="N27" i="5"/>
  <c r="O27" i="5"/>
  <c r="P27" i="5"/>
  <c r="J28" i="5"/>
  <c r="K28" i="5"/>
  <c r="L28" i="5"/>
  <c r="M28" i="5"/>
  <c r="N28" i="5"/>
  <c r="O28" i="5"/>
  <c r="P28" i="5"/>
  <c r="J29" i="5"/>
  <c r="K29" i="5"/>
  <c r="L29" i="5"/>
  <c r="M29" i="5"/>
  <c r="N29" i="5"/>
  <c r="O29" i="5"/>
  <c r="P29" i="5"/>
  <c r="J30" i="5"/>
  <c r="K30" i="5"/>
  <c r="L30" i="5"/>
  <c r="M30" i="5"/>
  <c r="N30" i="5"/>
  <c r="O30" i="5"/>
  <c r="P30" i="5"/>
  <c r="J31" i="5"/>
  <c r="K31" i="5"/>
  <c r="L31" i="5"/>
  <c r="M31" i="5"/>
  <c r="N31" i="5"/>
  <c r="O31" i="5"/>
  <c r="P31" i="5"/>
  <c r="K22" i="5"/>
  <c r="L22" i="5"/>
  <c r="M22" i="5"/>
  <c r="N22" i="5"/>
  <c r="O22" i="5"/>
  <c r="P22" i="5"/>
  <c r="J22" i="5"/>
  <c r="R55" i="5"/>
  <c r="R53" i="5"/>
  <c r="S53" i="5"/>
  <c r="T53" i="5"/>
  <c r="U53" i="5"/>
  <c r="V53" i="5"/>
  <c r="W53" i="5"/>
  <c r="X53" i="5"/>
  <c r="R54" i="5"/>
  <c r="S54" i="5"/>
  <c r="T54" i="5"/>
  <c r="U54" i="5"/>
  <c r="V54" i="5"/>
  <c r="W54" i="5"/>
  <c r="X54" i="5"/>
  <c r="S55" i="5"/>
  <c r="T55" i="5"/>
  <c r="U55" i="5"/>
  <c r="V55" i="5"/>
  <c r="W55" i="5"/>
  <c r="X55" i="5"/>
  <c r="R56" i="5"/>
  <c r="S56" i="5"/>
  <c r="T56" i="5"/>
  <c r="U56" i="5"/>
  <c r="V56" i="5"/>
  <c r="W56" i="5"/>
  <c r="X56" i="5"/>
  <c r="R57" i="5"/>
  <c r="S57" i="5"/>
  <c r="T57" i="5"/>
  <c r="U57" i="5"/>
  <c r="V57" i="5"/>
  <c r="W57" i="5"/>
  <c r="X57" i="5"/>
  <c r="R58" i="5"/>
  <c r="S58" i="5"/>
  <c r="T58" i="5"/>
  <c r="U58" i="5"/>
  <c r="V58" i="5"/>
  <c r="W58" i="5"/>
  <c r="X58" i="5"/>
  <c r="R59" i="5"/>
  <c r="S59" i="5"/>
  <c r="T59" i="5"/>
  <c r="U59" i="5"/>
  <c r="V59" i="5"/>
  <c r="W59" i="5"/>
  <c r="X59" i="5"/>
  <c r="R60" i="5"/>
  <c r="S60" i="5"/>
  <c r="T60" i="5"/>
  <c r="U60" i="5"/>
  <c r="V60" i="5"/>
  <c r="W60" i="5"/>
  <c r="X60" i="5"/>
  <c r="R61" i="5"/>
  <c r="S61" i="5"/>
  <c r="T61" i="5"/>
  <c r="U61" i="5"/>
  <c r="V61" i="5"/>
  <c r="W61" i="5"/>
  <c r="X61" i="5"/>
  <c r="R62" i="5"/>
  <c r="S62" i="5"/>
  <c r="T62" i="5"/>
  <c r="U62" i="5"/>
  <c r="V62" i="5"/>
  <c r="W62" i="5"/>
  <c r="X62" i="5"/>
  <c r="R63" i="5"/>
  <c r="S63" i="5"/>
  <c r="T63" i="5"/>
  <c r="U63" i="5"/>
  <c r="V63" i="5"/>
  <c r="W63" i="5"/>
  <c r="X63" i="5"/>
  <c r="R64" i="5"/>
  <c r="S64" i="5"/>
  <c r="T64" i="5"/>
  <c r="U64" i="5"/>
  <c r="V64" i="5"/>
  <c r="W64" i="5"/>
  <c r="X64" i="5"/>
  <c r="R65" i="5"/>
  <c r="S65" i="5"/>
  <c r="T65" i="5"/>
  <c r="U65" i="5"/>
  <c r="V65" i="5"/>
  <c r="W65" i="5"/>
  <c r="X65" i="5"/>
  <c r="R66" i="5"/>
  <c r="S66" i="5"/>
  <c r="T66" i="5"/>
  <c r="U66" i="5"/>
  <c r="V66" i="5"/>
  <c r="W66" i="5"/>
  <c r="X66" i="5"/>
  <c r="R67" i="5"/>
  <c r="S67" i="5"/>
  <c r="T67" i="5"/>
  <c r="U67" i="5"/>
  <c r="V67" i="5"/>
  <c r="W67" i="5"/>
  <c r="X67" i="5"/>
  <c r="R68" i="5"/>
  <c r="S68" i="5"/>
  <c r="T68" i="5"/>
  <c r="U68" i="5"/>
  <c r="V68" i="5"/>
  <c r="W68" i="5"/>
  <c r="X68" i="5"/>
  <c r="R69" i="5"/>
  <c r="S69" i="5"/>
  <c r="T69" i="5"/>
  <c r="U69" i="5"/>
  <c r="V69" i="5"/>
  <c r="W69" i="5"/>
  <c r="X69" i="5"/>
  <c r="R70" i="5"/>
  <c r="S70" i="5"/>
  <c r="T70" i="5"/>
  <c r="U70" i="5"/>
  <c r="V70" i="5"/>
  <c r="W70" i="5"/>
  <c r="X70" i="5"/>
  <c r="R71" i="5"/>
  <c r="S71" i="5"/>
  <c r="T71" i="5"/>
  <c r="U71" i="5"/>
  <c r="V71" i="5"/>
  <c r="W71" i="5"/>
  <c r="X71" i="5"/>
  <c r="R72" i="5"/>
  <c r="S72" i="5"/>
  <c r="T72" i="5"/>
  <c r="U72" i="5"/>
  <c r="V72" i="5"/>
  <c r="W72" i="5"/>
  <c r="X72" i="5"/>
  <c r="R73" i="5"/>
  <c r="S73" i="5"/>
  <c r="T73" i="5"/>
  <c r="U73" i="5"/>
  <c r="V73" i="5"/>
  <c r="W73" i="5"/>
  <c r="X73" i="5"/>
  <c r="R74" i="5"/>
  <c r="S74" i="5"/>
  <c r="T74" i="5"/>
  <c r="U74" i="5"/>
  <c r="V74" i="5"/>
  <c r="W74" i="5"/>
  <c r="X74" i="5"/>
  <c r="S52" i="5"/>
  <c r="T52" i="5"/>
  <c r="U52" i="5"/>
  <c r="V52" i="5"/>
  <c r="W52" i="5"/>
  <c r="X52" i="5"/>
  <c r="R52" i="5"/>
  <c r="J73" i="5"/>
  <c r="J64" i="5"/>
  <c r="K64" i="5"/>
  <c r="L64" i="5"/>
  <c r="M64" i="5"/>
  <c r="N64" i="5"/>
  <c r="O64" i="5"/>
  <c r="P64" i="5"/>
  <c r="J65" i="5"/>
  <c r="K65" i="5"/>
  <c r="L65" i="5"/>
  <c r="M65" i="5"/>
  <c r="N65" i="5"/>
  <c r="O65" i="5"/>
  <c r="P65" i="5"/>
  <c r="J66" i="5"/>
  <c r="K66" i="5"/>
  <c r="L66" i="5"/>
  <c r="M66" i="5"/>
  <c r="N66" i="5"/>
  <c r="O66" i="5"/>
  <c r="P66" i="5"/>
  <c r="J67" i="5"/>
  <c r="K67" i="5"/>
  <c r="L67" i="5"/>
  <c r="M67" i="5"/>
  <c r="N67" i="5"/>
  <c r="O67" i="5"/>
  <c r="P67" i="5"/>
  <c r="J68" i="5"/>
  <c r="K68" i="5"/>
  <c r="L68" i="5"/>
  <c r="M68" i="5"/>
  <c r="N68" i="5"/>
  <c r="O68" i="5"/>
  <c r="P68" i="5"/>
  <c r="J69" i="5"/>
  <c r="K69" i="5"/>
  <c r="L69" i="5"/>
  <c r="M69" i="5"/>
  <c r="N69" i="5"/>
  <c r="O69" i="5"/>
  <c r="P69" i="5"/>
  <c r="J70" i="5"/>
  <c r="K70" i="5"/>
  <c r="L70" i="5"/>
  <c r="M70" i="5"/>
  <c r="N70" i="5"/>
  <c r="O70" i="5"/>
  <c r="P70" i="5"/>
  <c r="J71" i="5"/>
  <c r="K71" i="5"/>
  <c r="L71" i="5"/>
  <c r="M71" i="5"/>
  <c r="N71" i="5"/>
  <c r="O71" i="5"/>
  <c r="P71" i="5"/>
  <c r="J72" i="5"/>
  <c r="K72" i="5"/>
  <c r="L72" i="5"/>
  <c r="M72" i="5"/>
  <c r="N72" i="5"/>
  <c r="O72" i="5"/>
  <c r="P72" i="5"/>
  <c r="K73" i="5"/>
  <c r="L73" i="5"/>
  <c r="M73" i="5"/>
  <c r="N73" i="5"/>
  <c r="O73" i="5"/>
  <c r="P73" i="5"/>
  <c r="J74" i="5"/>
  <c r="K74" i="5"/>
  <c r="L74" i="5"/>
  <c r="M74" i="5"/>
  <c r="N74" i="5"/>
  <c r="O74" i="5"/>
  <c r="P74" i="5"/>
  <c r="K63" i="5"/>
  <c r="L63" i="5"/>
  <c r="M63" i="5"/>
  <c r="N63" i="5"/>
  <c r="O63" i="5"/>
  <c r="P63" i="5"/>
  <c r="J63" i="5"/>
  <c r="J43" i="5"/>
  <c r="K43" i="5"/>
  <c r="L43" i="5"/>
  <c r="M43" i="5"/>
  <c r="N43" i="5"/>
  <c r="J44" i="5"/>
  <c r="K44" i="5"/>
  <c r="L44" i="5"/>
  <c r="M44" i="5"/>
  <c r="N44" i="5"/>
  <c r="J45" i="5"/>
  <c r="K45" i="5"/>
  <c r="L45" i="5"/>
  <c r="M45" i="5"/>
  <c r="N45" i="5"/>
  <c r="K42" i="5"/>
  <c r="L42" i="5"/>
  <c r="M42" i="5"/>
  <c r="N42" i="5"/>
  <c r="J42" i="5"/>
  <c r="P11" i="5"/>
  <c r="P12" i="5"/>
  <c r="P13" i="5"/>
  <c r="P14" i="5"/>
  <c r="P15" i="5"/>
  <c r="P16" i="5"/>
  <c r="P17" i="5"/>
  <c r="P18" i="5"/>
  <c r="P19" i="5"/>
  <c r="P20" i="5"/>
  <c r="P21" i="5"/>
  <c r="P10" i="5"/>
  <c r="N39" i="6"/>
  <c r="O39" i="6"/>
  <c r="P39" i="6"/>
  <c r="Q39" i="6"/>
  <c r="R39" i="6"/>
  <c r="N40" i="6"/>
  <c r="O40" i="6"/>
  <c r="P40" i="6"/>
  <c r="Q40" i="6"/>
  <c r="R40" i="6"/>
  <c r="N41" i="6"/>
  <c r="O41" i="6"/>
  <c r="P41" i="6"/>
  <c r="Q41" i="6"/>
  <c r="R41" i="6"/>
  <c r="N42" i="6"/>
  <c r="O42" i="6"/>
  <c r="P42" i="6"/>
  <c r="Q42" i="6"/>
  <c r="R42" i="6"/>
  <c r="N43" i="6"/>
  <c r="O43" i="6"/>
  <c r="P43" i="6"/>
  <c r="Q43" i="6"/>
  <c r="R43" i="6"/>
  <c r="N44" i="6"/>
  <c r="O44" i="6"/>
  <c r="P44" i="6"/>
  <c r="Q44" i="6"/>
  <c r="R44" i="6"/>
  <c r="N45" i="6"/>
  <c r="O45" i="6"/>
  <c r="P45" i="6"/>
  <c r="Q45" i="6"/>
  <c r="R45" i="6"/>
  <c r="N46" i="6"/>
  <c r="O46" i="6"/>
  <c r="P46" i="6"/>
  <c r="Q46" i="6"/>
  <c r="R46" i="6"/>
  <c r="N47" i="6"/>
  <c r="O47" i="6"/>
  <c r="P47" i="6"/>
  <c r="Q47" i="6"/>
  <c r="R47" i="6"/>
  <c r="N48" i="6"/>
  <c r="O48" i="6"/>
  <c r="P48" i="6"/>
  <c r="Q48" i="6"/>
  <c r="R48" i="6"/>
  <c r="N49" i="6"/>
  <c r="O49" i="6"/>
  <c r="P49" i="6"/>
  <c r="Q49" i="6"/>
  <c r="R49" i="6"/>
  <c r="N50" i="6"/>
  <c r="O50" i="6"/>
  <c r="P50" i="6"/>
  <c r="Q50" i="6"/>
  <c r="R50" i="6"/>
  <c r="N51" i="6"/>
  <c r="O51" i="6"/>
  <c r="P51" i="6"/>
  <c r="Q51" i="6"/>
  <c r="R51" i="6"/>
  <c r="N52" i="6"/>
  <c r="O52" i="6"/>
  <c r="P52" i="6"/>
  <c r="Q52" i="6"/>
  <c r="R52" i="6"/>
  <c r="N53" i="6"/>
  <c r="O53" i="6"/>
  <c r="P53" i="6"/>
  <c r="Q53" i="6"/>
  <c r="R53" i="6"/>
  <c r="N54" i="6"/>
  <c r="O54" i="6"/>
  <c r="P54" i="6"/>
  <c r="Q54" i="6"/>
  <c r="R54" i="6"/>
  <c r="N55" i="6"/>
  <c r="O55" i="6"/>
  <c r="P55" i="6"/>
  <c r="Q55" i="6"/>
  <c r="R55" i="6"/>
  <c r="N56" i="6"/>
  <c r="O56" i="6"/>
  <c r="P56" i="6"/>
  <c r="Q56" i="6"/>
  <c r="R56" i="6"/>
  <c r="N57" i="6"/>
  <c r="O57" i="6"/>
  <c r="P57" i="6"/>
  <c r="Q57" i="6"/>
  <c r="R57" i="6"/>
  <c r="N58" i="6"/>
  <c r="O58" i="6"/>
  <c r="P58" i="6"/>
  <c r="Q58" i="6"/>
  <c r="R58" i="6"/>
  <c r="N59" i="6"/>
  <c r="O59" i="6"/>
  <c r="P59" i="6"/>
  <c r="Q59" i="6"/>
  <c r="R59" i="6"/>
  <c r="N60" i="6"/>
  <c r="O60" i="6"/>
  <c r="P60" i="6"/>
  <c r="Q60" i="6"/>
  <c r="R60" i="6"/>
  <c r="N61" i="6"/>
  <c r="O61" i="6"/>
  <c r="P61" i="6"/>
  <c r="Q61" i="6"/>
  <c r="R61" i="6"/>
  <c r="O38" i="6"/>
  <c r="P38" i="6"/>
  <c r="Q38" i="6"/>
  <c r="R38" i="6"/>
  <c r="N38" i="6"/>
  <c r="H50" i="6"/>
  <c r="I50" i="6"/>
  <c r="J50" i="6"/>
  <c r="K50" i="6"/>
  <c r="L50" i="6"/>
  <c r="H51" i="6"/>
  <c r="I51" i="6"/>
  <c r="J51" i="6"/>
  <c r="K51" i="6"/>
  <c r="L51" i="6"/>
  <c r="H52" i="6"/>
  <c r="I52" i="6"/>
  <c r="J52" i="6"/>
  <c r="K52" i="6"/>
  <c r="L52" i="6"/>
  <c r="H53" i="6"/>
  <c r="I53" i="6"/>
  <c r="J53" i="6"/>
  <c r="K53" i="6"/>
  <c r="L53" i="6"/>
  <c r="H54" i="6"/>
  <c r="I54" i="6"/>
  <c r="J54" i="6"/>
  <c r="K54" i="6"/>
  <c r="L54" i="6"/>
  <c r="H55" i="6"/>
  <c r="I55" i="6"/>
  <c r="J55" i="6"/>
  <c r="K55" i="6"/>
  <c r="L55" i="6"/>
  <c r="H56" i="6"/>
  <c r="I56" i="6"/>
  <c r="J56" i="6"/>
  <c r="K56" i="6"/>
  <c r="L56" i="6"/>
  <c r="H57" i="6"/>
  <c r="I57" i="6"/>
  <c r="J57" i="6"/>
  <c r="K57" i="6"/>
  <c r="L57" i="6"/>
  <c r="H58" i="6"/>
  <c r="I58" i="6"/>
  <c r="J58" i="6"/>
  <c r="K58" i="6"/>
  <c r="L58" i="6"/>
  <c r="H59" i="6"/>
  <c r="I59" i="6"/>
  <c r="J59" i="6"/>
  <c r="K59" i="6"/>
  <c r="L59" i="6"/>
  <c r="H60" i="6"/>
  <c r="I60" i="6"/>
  <c r="J60" i="6"/>
  <c r="K60" i="6"/>
  <c r="L60" i="6"/>
  <c r="H61" i="6"/>
  <c r="I61" i="6"/>
  <c r="J61" i="6"/>
  <c r="K61" i="6"/>
  <c r="L61" i="6"/>
  <c r="I49" i="6"/>
  <c r="J49" i="6"/>
  <c r="K49" i="6"/>
  <c r="L49" i="6"/>
  <c r="H49" i="6"/>
  <c r="H29" i="6"/>
  <c r="I29" i="6"/>
  <c r="J29" i="6"/>
  <c r="K29" i="6"/>
  <c r="L29" i="6"/>
  <c r="H30" i="6"/>
  <c r="I30" i="6"/>
  <c r="J30" i="6"/>
  <c r="K30" i="6"/>
  <c r="L30" i="6"/>
  <c r="L28" i="6"/>
  <c r="I28" i="6"/>
  <c r="J28" i="6"/>
  <c r="K28" i="6"/>
  <c r="H28" i="6"/>
  <c r="I10" i="6"/>
  <c r="J10" i="6"/>
  <c r="K10" i="6"/>
  <c r="L10" i="6"/>
  <c r="I11" i="6"/>
  <c r="J11" i="6"/>
  <c r="K11" i="6"/>
  <c r="L11" i="6"/>
  <c r="I12" i="6"/>
  <c r="J12" i="6"/>
  <c r="K12" i="6"/>
  <c r="L12" i="6"/>
  <c r="I13" i="6"/>
  <c r="J13" i="6"/>
  <c r="K13" i="6"/>
  <c r="L13" i="6"/>
  <c r="I14" i="6"/>
  <c r="J14" i="6"/>
  <c r="K14" i="6"/>
  <c r="L14" i="6"/>
  <c r="I15" i="6"/>
  <c r="J15" i="6"/>
  <c r="K15" i="6"/>
  <c r="L15" i="6"/>
  <c r="I16" i="6"/>
  <c r="J16" i="6"/>
  <c r="K16" i="6"/>
  <c r="L16" i="6"/>
  <c r="I17" i="6"/>
  <c r="J17" i="6"/>
  <c r="K17" i="6"/>
  <c r="L17" i="6"/>
  <c r="I18" i="6"/>
  <c r="J18" i="6"/>
  <c r="K18" i="6"/>
  <c r="L18" i="6"/>
  <c r="H11" i="6"/>
  <c r="H12" i="6"/>
  <c r="H13" i="6"/>
  <c r="H14" i="6"/>
  <c r="H15" i="6"/>
  <c r="H16" i="6"/>
  <c r="H17" i="6"/>
  <c r="H18" i="6"/>
  <c r="H10" i="6"/>
  <c r="X46" i="5" l="1"/>
  <c r="P46" i="5"/>
  <c r="N33" i="5"/>
  <c r="X40" i="5"/>
  <c r="M33" i="5"/>
  <c r="X45" i="5"/>
  <c r="O33" i="5"/>
  <c r="J33" i="5"/>
  <c r="P45" i="5"/>
  <c r="X41" i="5"/>
  <c r="P44" i="5"/>
  <c r="X44" i="5"/>
  <c r="K33" i="5"/>
  <c r="L33" i="5"/>
  <c r="P42" i="5"/>
  <c r="X42" i="5"/>
  <c r="P43" i="5"/>
  <c r="X43" i="5"/>
  <c r="X39" i="5"/>
  <c r="K32" i="5"/>
  <c r="H33" i="5"/>
  <c r="H32" i="5"/>
  <c r="P32" i="5" s="1"/>
  <c r="U30" i="1"/>
  <c r="V30" i="1"/>
  <c r="U31" i="1"/>
  <c r="V31" i="1"/>
  <c r="U32" i="1"/>
  <c r="V32" i="1"/>
  <c r="T31" i="1"/>
  <c r="T32" i="1"/>
  <c r="T30" i="1"/>
  <c r="V12" i="1"/>
  <c r="V13" i="1"/>
  <c r="V14" i="1"/>
  <c r="V15" i="1"/>
  <c r="V16" i="1"/>
  <c r="V17" i="1"/>
  <c r="V18" i="1"/>
  <c r="V19" i="1"/>
  <c r="V20" i="1"/>
  <c r="V21" i="1"/>
  <c r="V22" i="1"/>
  <c r="V23" i="1"/>
  <c r="V11" i="1"/>
  <c r="U11" i="1"/>
  <c r="U12" i="1"/>
  <c r="U13" i="1"/>
  <c r="U14" i="1"/>
  <c r="U15" i="1"/>
  <c r="U16" i="1"/>
  <c r="U17" i="1"/>
  <c r="U18" i="1"/>
  <c r="U19" i="1"/>
  <c r="U20" i="1"/>
  <c r="U21" i="1"/>
  <c r="U22" i="1"/>
  <c r="U23" i="1"/>
  <c r="T12" i="1"/>
  <c r="T13" i="1"/>
  <c r="T14" i="1"/>
  <c r="T15" i="1"/>
  <c r="T16" i="1"/>
  <c r="T17" i="1"/>
  <c r="T18" i="1"/>
  <c r="T19" i="1"/>
  <c r="T20" i="1"/>
  <c r="T21" i="1"/>
  <c r="T22" i="1"/>
  <c r="T23" i="1"/>
  <c r="T11" i="1"/>
  <c r="P33" i="5" l="1"/>
</calcChain>
</file>

<file path=xl/sharedStrings.xml><?xml version="1.0" encoding="utf-8"?>
<sst xmlns="http://schemas.openxmlformats.org/spreadsheetml/2006/main" count="858" uniqueCount="70">
  <si>
    <t>Total</t>
  </si>
  <si>
    <t>Fannie Mae</t>
  </si>
  <si>
    <t>Freddie Mac</t>
  </si>
  <si>
    <t>Farm Credit</t>
  </si>
  <si>
    <t>FHLB</t>
  </si>
  <si>
    <t>Farmer Mac</t>
  </si>
  <si>
    <t>Long Term</t>
  </si>
  <si>
    <t>&lt; 1 Year</t>
  </si>
  <si>
    <t>TVA</t>
  </si>
  <si>
    <t>All Debt</t>
  </si>
  <si>
    <t>Description</t>
  </si>
  <si>
    <t>Contact</t>
  </si>
  <si>
    <t>US Agency Debt</t>
  </si>
  <si>
    <t>research@sifma.org</t>
  </si>
  <si>
    <t>A, Q</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</si>
  <si>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</si>
  <si>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Security:</t>
  </si>
  <si>
    <t>Series:</t>
  </si>
  <si>
    <t>Units:</t>
  </si>
  <si>
    <t>Source:</t>
  </si>
  <si>
    <t>Note:</t>
  </si>
  <si>
    <t>1Q19</t>
  </si>
  <si>
    <t>2Q19</t>
  </si>
  <si>
    <t>3Q19</t>
  </si>
  <si>
    <t>4Q19</t>
  </si>
  <si>
    <t>1Q20</t>
  </si>
  <si>
    <t>2Q20</t>
  </si>
  <si>
    <t>3Q20</t>
  </si>
  <si>
    <t>4Q20</t>
  </si>
  <si>
    <t>1Q21</t>
  </si>
  <si>
    <t>2Q21</t>
  </si>
  <si>
    <t>3Q21</t>
  </si>
  <si>
    <t>4Q21</t>
  </si>
  <si>
    <t>Other</t>
  </si>
  <si>
    <t>Last Updated:</t>
  </si>
  <si>
    <t>Tab</t>
  </si>
  <si>
    <t>Frequency</t>
  </si>
  <si>
    <t>Start Period</t>
  </si>
  <si>
    <t>Last Period</t>
  </si>
  <si>
    <t>A, Q, M</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</si>
  <si>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</si>
  <si>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</si>
  <si>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</si>
  <si>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</si>
  <si>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</si>
  <si>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US Agency Debt: Issuance, Trading Volume, Outstanding</t>
  </si>
  <si>
    <t>US Agency Debt: Issuance</t>
  </si>
  <si>
    <t>US Agency Debt: Trading Volume</t>
  </si>
  <si>
    <t>US Agency Debt: Outstanding</t>
  </si>
  <si>
    <t>$ Billion</t>
  </si>
  <si>
    <t>Issuance</t>
  </si>
  <si>
    <t>Outstanding</t>
  </si>
  <si>
    <t>$ Million</t>
  </si>
  <si>
    <t>n/a</t>
  </si>
  <si>
    <t>Y/Y Change</t>
  </si>
  <si>
    <t>2006</t>
  </si>
  <si>
    <t>Trading Volume</t>
  </si>
  <si>
    <t>FINRA TRACE</t>
  </si>
  <si>
    <t>Annual and quarterly figures include all FINRA TRACE eligible trades (excludes issues with maturities of one year or less). Monthly figures are sourced from daily reporting and are subject to 5:15pm cutoff which causes monthly volumes to be understated. Other includes: Farmer Mac, Federal Agricultural Mertgage Corporation, Department of Housing and Urban Deveopement, Federal Farm Credit Banks, Tennesee Valley Authority, Resolution Funding Corporation, Frivate Export Funding, Federal Judiciary Office Building Trust, National Credit Union Administration, and more.</t>
  </si>
  <si>
    <t>2010</t>
  </si>
  <si>
    <t>Includes long term issuance only.</t>
  </si>
  <si>
    <t>FNMA, FHLMC, FFCB, FAMC, FHLB, TVA</t>
  </si>
  <si>
    <t>Total &lt; 1 Year</t>
  </si>
  <si>
    <t>Total Long Term</t>
  </si>
  <si>
    <t>Figures do not include structured products (e.g., student loan ABS from Sallie Mae, MBS from FNMA/FHLMC, etc). Long-term and short-term breakouts are based on contractual maturity on issuance; &lt;1 year debt will not include long-term debt due within a year with the exception of Farmer Mac prior to 2016:Q4.</t>
  </si>
  <si>
    <t>M/M or Q/Q Change</t>
  </si>
  <si>
    <t>Q/Q Change</t>
  </si>
  <si>
    <t>YTD 2020</t>
  </si>
  <si>
    <t>YTD 2021</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</si>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</sst>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_(* #,##0.00_);_(* \(#,##0.00\);_(* &quot;-&quot;??_);_(@_)"/>
    <numFmt numFmtId="177" formatCode="[$-409]mmm\-yy;@"/>
    <numFmt numFmtId="178" formatCode="m/d/yy;@"/>
    <numFmt numFmtId="179" formatCode="#,##0.0"/>
    <numFmt numFmtId="180" formatCode="0.0%"/>
    <numFmt numFmtId="181" formatCode="#,##0.00000"/>
    <numFmt numFmtId="182" formatCode="0.0"/>
  </numFmts>
  <fonts count="38">
    <font>
      <sz val="11"/>
      <color theme="1"/>
      <name val="黑体"/>
      <family val="2"/>
      <scheme val="minor"/>
    </font>
    <font>
      <sz val="10"/>
      <name val="Arial"/>
      <family val="2"/>
    </font>
    <font>
      <sz val="10"/>
      <name val="Arial"/>
      <family val="2"/>
    </font>
    <font>
      <b/>
      <sz val="12"/>
      <name val="Helv"/>
    </font>
    <font>
      <sz val="11"/>
      <color theme="1"/>
      <name val="黑体"/>
      <family val="2"/>
      <scheme val="minor"/>
    </font>
    <font>
      <u/>
      <sz val="10"/>
      <color theme="10"/>
      <name val="Arial"/>
      <family val="2"/>
    </font>
    <font>
      <u/>
      <sz val="11"/>
      <color theme="10"/>
      <name val="Calibri"/>
      <family val="2"/>
    </font>
    <font>
      <sz val="9"/>
      <color theme="1"/>
      <name val="Times New Roman"/>
      <family val="1"/>
    </font>
    <font>
      <b/>
      <sz val="9"/>
      <color theme="1"/>
      <name val="Times New Roman"/>
      <family val="1"/>
    </font>
    <font>
      <b/>
      <sz val="10"/>
      <color theme="1"/>
      <name val="Arial"/>
      <family val="2"/>
    </font>
    <font>
      <sz val="8"/>
      <color theme="1"/>
      <name val="Arial"/>
      <family val="2"/>
    </font>
    <font>
      <sz val="9"/>
      <name val="Arial"/>
      <family val="2"/>
    </font>
    <font>
      <b/>
      <u/>
      <sz val="9"/>
      <name val="Arial"/>
      <family val="2"/>
    </font>
    <font>
      <u/>
      <sz val="9"/>
      <name val="Arial"/>
      <family val="2"/>
    </font>
    <font>
      <sz val="9"/>
      <color theme="1"/>
      <name val="Arial"/>
      <family val="2"/>
    </font>
    <font>
      <sz val="10"/>
      <color theme="1"/>
      <name val="Arial"/>
      <family val="2"/>
    </font>
    <font>
      <b/>
      <i/>
      <sz val="10"/>
      <color theme="4"/>
      <name val="Arial"/>
      <family val="2"/>
    </font>
    <font>
      <sz val="8"/>
      <color rgb="FF000000"/>
      <name val="Arial"/>
      <family val="2"/>
    </font>
    <font>
      <sz val="8"/>
      <name val="Arial"/>
      <family val="2"/>
    </font>
    <font>
      <u/>
      <sz val="10"/>
      <color theme="10"/>
      <name val="黑体"/>
      <family val="2"/>
      <scheme val="minor"/>
    </font>
    <font>
      <sz val="9"/>
      <color theme="1"/>
      <name val="黑体"/>
      <family val="2"/>
      <scheme val="major"/>
    </font>
    <font>
      <sz val="12"/>
      <name val="Times New Roman"/>
      <family val="1"/>
    </font>
    <font>
      <b/>
      <sz val="10"/>
      <name val="Arial"/>
      <family val="2"/>
    </font>
    <font>
      <sz val="8"/>
      <name val="黑体"/>
      <family val="2"/>
      <scheme val="major"/>
    </font>
    <font>
      <b/>
      <sz val="9"/>
      <name val="Arial"/>
      <family val="2"/>
    </font>
    <font>
      <sz val="9"/>
      <name val="黑体"/>
      <family val="2"/>
      <scheme val="major"/>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1"/>
      <name val="黑体"/>
      <family val="2"/>
      <scheme val="minor"/>
    </font>
    <font>
      <sz val="10"/>
      <color theme="1"/>
      <name val="黑体"/>
      <family val="2"/>
      <scheme val="minor"/>
    </font>
    <font>
      <sz val="8"/>
      <color theme="1"/>
      <name val="黑体"/>
      <family val="2"/>
      <scheme val="minor"/>
    </font>
    <font>
      <sz val="9"/>
      <color theme="4"/>
      <name val="Arial"/>
      <family val="2"/>
    </font>
    <font>
      <sz val="10"/>
      <color theme="1"/>
      <name val="Times New Roman"/>
      <family val="1"/>
    </font>
    <font>
      <sz val="8"/>
      <color theme="1"/>
      <name val="Times New Roman"/>
      <family val="1"/>
    </font>
    <font>
      <sz val="9"/>
      <name val="黑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4">
    <border>
      <left/>
      <right/>
      <top/>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s>
  <cellStyleXfs count="19">
    <xf numFmtId="0" fontId="0" fillId="0" borderId="0"/>
    <xf numFmtId="176" fontId="4" fillId="0" borderId="0" applyFont="0" applyFill="0" applyBorder="0" applyAlignment="0" applyProtection="0"/>
    <xf numFmtId="176" fontId="4" fillId="0" borderId="0" applyFont="0" applyFill="0" applyBorder="0" applyAlignment="0" applyProtection="0"/>
    <xf numFmtId="0" fontId="3" fillId="0" borderId="0"/>
    <xf numFmtId="0" fontId="19"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xf numFmtId="0" fontId="1" fillId="0" borderId="0"/>
    <xf numFmtId="0" fontId="1" fillId="0" borderId="0"/>
    <xf numFmtId="0" fontId="2" fillId="0" borderId="0"/>
    <xf numFmtId="0" fontId="1" fillId="0" borderId="0"/>
    <xf numFmtId="9" fontId="4" fillId="0" borderId="0" applyFont="0" applyFill="0" applyBorder="0" applyAlignment="0" applyProtection="0"/>
    <xf numFmtId="0" fontId="1" fillId="0" borderId="0"/>
    <xf numFmtId="0" fontId="1" fillId="0" borderId="0"/>
    <xf numFmtId="0" fontId="1" fillId="0" borderId="0"/>
    <xf numFmtId="0" fontId="21" fillId="0" borderId="0"/>
    <xf numFmtId="0" fontId="1" fillId="0" borderId="0"/>
    <xf numFmtId="0" fontId="30" fillId="0" borderId="0"/>
  </cellStyleXfs>
  <cellXfs count="110">
    <xf numFmtId="0" fontId="0" fillId="0" borderId="0" xfId="0"/>
    <xf numFmtId="0" fontId="7" fillId="2" borderId="0" xfId="0" applyFont="1" applyFill="1"/>
    <xf numFmtId="3" fontId="7" fillId="2" borderId="0" xfId="0" applyNumberFormat="1" applyFont="1" applyFill="1"/>
    <xf numFmtId="3" fontId="8" fillId="2" borderId="0" xfId="0" applyNumberFormat="1" applyFont="1" applyFill="1"/>
    <xf numFmtId="0" fontId="9" fillId="2" borderId="0" xfId="0" applyFont="1" applyFill="1"/>
    <xf numFmtId="0" fontId="9" fillId="2" borderId="0" xfId="0" applyFont="1" applyFill="1" applyAlignment="1">
      <alignment horizontal="left"/>
    </xf>
    <xf numFmtId="0" fontId="10" fillId="2" borderId="0" xfId="0" applyFont="1" applyFill="1" applyAlignment="1">
      <alignment horizontal="left"/>
    </xf>
    <xf numFmtId="0" fontId="10" fillId="2" borderId="0" xfId="0" applyFont="1" applyFill="1" applyAlignment="1">
      <alignment horizontal="left" vertical="center"/>
    </xf>
    <xf numFmtId="0" fontId="11" fillId="2" borderId="0" xfId="0" applyFont="1" applyFill="1" applyAlignment="1">
      <alignment horizontal="center"/>
    </xf>
    <xf numFmtId="1" fontId="12" fillId="2" borderId="0" xfId="0" applyNumberFormat="1" applyFont="1" applyFill="1" applyAlignment="1">
      <alignment horizontal="left"/>
    </xf>
    <xf numFmtId="0" fontId="11" fillId="2" borderId="2" xfId="8" applyFont="1" applyFill="1" applyBorder="1" applyAlignment="1">
      <alignment horizontal="center" wrapText="1"/>
    </xf>
    <xf numFmtId="0" fontId="11" fillId="2" borderId="0" xfId="13" applyFont="1" applyFill="1" applyAlignment="1">
      <alignment horizontal="left"/>
    </xf>
    <xf numFmtId="0" fontId="13" fillId="2" borderId="0" xfId="8" applyFont="1" applyFill="1" applyAlignment="1">
      <alignment horizontal="center"/>
    </xf>
    <xf numFmtId="177" fontId="14" fillId="2" borderId="0" xfId="0" quotePrefix="1" applyNumberFormat="1" applyFont="1" applyFill="1" applyAlignment="1">
      <alignment horizontal="left"/>
    </xf>
    <xf numFmtId="0" fontId="11" fillId="2" borderId="0" xfId="8" applyFont="1" applyFill="1" applyAlignment="1">
      <alignment horizontal="center"/>
    </xf>
    <xf numFmtId="0" fontId="15" fillId="2" borderId="0" xfId="8" applyFont="1" applyFill="1"/>
    <xf numFmtId="178" fontId="15" fillId="2" borderId="0" xfId="8" applyNumberFormat="1" applyFont="1" applyFill="1" applyAlignment="1">
      <alignment horizontal="left"/>
    </xf>
    <xf numFmtId="0" fontId="9" fillId="2" borderId="0" xfId="8" applyFont="1" applyFill="1"/>
    <xf numFmtId="49" fontId="15" fillId="2" borderId="0" xfId="8" applyNumberFormat="1" applyFont="1" applyFill="1" applyAlignment="1">
      <alignment horizontal="left"/>
    </xf>
    <xf numFmtId="49" fontId="9" fillId="2" borderId="0" xfId="8" applyNumberFormat="1" applyFont="1" applyFill="1" applyAlignment="1">
      <alignment horizontal="left"/>
    </xf>
    <xf numFmtId="0" fontId="15" fillId="2" borderId="0" xfId="8" applyFont="1" applyFill="1" applyAlignment="1">
      <alignment horizontal="left"/>
    </xf>
    <xf numFmtId="0" fontId="15" fillId="2" borderId="0" xfId="8" quotePrefix="1" applyFont="1" applyFill="1"/>
    <xf numFmtId="49" fontId="15" fillId="2" borderId="0" xfId="8" quotePrefix="1" applyNumberFormat="1" applyFont="1" applyFill="1" applyAlignment="1">
      <alignment horizontal="left"/>
    </xf>
    <xf numFmtId="0" fontId="16" fillId="2" borderId="0" xfId="8" applyFont="1" applyFill="1"/>
    <xf numFmtId="14" fontId="15" fillId="2" borderId="0" xfId="8" applyNumberFormat="1" applyFont="1" applyFill="1" applyAlignment="1">
      <alignment horizontal="left"/>
    </xf>
    <xf numFmtId="0" fontId="10" fillId="2" borderId="0" xfId="8" applyFont="1" applyFill="1"/>
    <xf numFmtId="0" fontId="18" fillId="2" borderId="0" xfId="13" applyFont="1" applyFill="1" applyAlignment="1">
      <alignment horizontal="left" vertical="top" wrapText="1"/>
    </xf>
    <xf numFmtId="0" fontId="11" fillId="2" borderId="0" xfId="0" applyFont="1" applyFill="1" applyAlignment="1">
      <alignment horizontal="left" vertical="center"/>
    </xf>
    <xf numFmtId="0" fontId="11" fillId="2" borderId="0" xfId="15" applyFont="1" applyFill="1" applyAlignment="1">
      <alignment horizontal="center"/>
    </xf>
    <xf numFmtId="177" fontId="20" fillId="2" borderId="0" xfId="0" quotePrefix="1" applyNumberFormat="1" applyFont="1" applyFill="1" applyAlignment="1">
      <alignment horizontal="left"/>
    </xf>
    <xf numFmtId="0" fontId="11" fillId="2" borderId="0" xfId="16" applyFont="1" applyFill="1" applyAlignment="1">
      <alignment horizontal="center"/>
    </xf>
    <xf numFmtId="1" fontId="22" fillId="2" borderId="0" xfId="0" applyNumberFormat="1" applyFont="1" applyFill="1" applyAlignment="1">
      <alignment horizontal="left"/>
    </xf>
    <xf numFmtId="0" fontId="23" fillId="2" borderId="0" xfId="0" applyFont="1" applyFill="1"/>
    <xf numFmtId="0" fontId="11" fillId="2" borderId="0" xfId="15" applyFont="1" applyFill="1" applyAlignment="1">
      <alignment horizontal="right"/>
    </xf>
    <xf numFmtId="179" fontId="11" fillId="2" borderId="0" xfId="15" applyNumberFormat="1" applyFont="1" applyFill="1" applyAlignment="1">
      <alignment horizontal="center"/>
    </xf>
    <xf numFmtId="179" fontId="11" fillId="2" borderId="0" xfId="8" applyNumberFormat="1" applyFont="1" applyFill="1" applyAlignment="1">
      <alignment horizontal="center"/>
    </xf>
    <xf numFmtId="179" fontId="11" fillId="2" borderId="0" xfId="17" applyNumberFormat="1" applyFont="1" applyFill="1" applyAlignment="1">
      <alignment horizontal="center"/>
    </xf>
    <xf numFmtId="180" fontId="11" fillId="2" borderId="0" xfId="15" applyNumberFormat="1" applyFont="1" applyFill="1" applyAlignment="1">
      <alignment horizontal="center"/>
    </xf>
    <xf numFmtId="0" fontId="18" fillId="2" borderId="0" xfId="0" applyFont="1" applyFill="1" applyAlignment="1">
      <alignment horizontal="left"/>
    </xf>
    <xf numFmtId="1" fontId="18" fillId="2" borderId="0" xfId="0" applyNumberFormat="1" applyFont="1" applyFill="1" applyAlignment="1">
      <alignment horizontal="left"/>
    </xf>
    <xf numFmtId="0" fontId="11" fillId="2" borderId="0" xfId="0" applyFont="1" applyFill="1"/>
    <xf numFmtId="179" fontId="25" fillId="2" borderId="0" xfId="8" applyNumberFormat="1" applyFont="1" applyFill="1" applyAlignment="1">
      <alignment horizontal="center"/>
    </xf>
    <xf numFmtId="0" fontId="24" fillId="2" borderId="2" xfId="0" applyFont="1" applyFill="1" applyBorder="1" applyAlignment="1">
      <alignment horizontal="center" wrapText="1"/>
    </xf>
    <xf numFmtId="0" fontId="24" fillId="2" borderId="1" xfId="8" applyFont="1" applyFill="1" applyBorder="1" applyAlignment="1">
      <alignment horizontal="center"/>
    </xf>
    <xf numFmtId="0" fontId="1" fillId="2" borderId="0" xfId="0" applyFont="1" applyFill="1"/>
    <xf numFmtId="0" fontId="26" fillId="2" borderId="0" xfId="0" applyFont="1" applyFill="1" applyAlignment="1">
      <alignment horizontal="center"/>
    </xf>
    <xf numFmtId="0" fontId="15" fillId="2" borderId="0" xfId="0" applyFont="1" applyFill="1"/>
    <xf numFmtId="0" fontId="18" fillId="2" borderId="0" xfId="0" applyFont="1" applyFill="1"/>
    <xf numFmtId="0" fontId="27" fillId="2" borderId="0" xfId="0" applyFont="1" applyFill="1" applyAlignment="1">
      <alignment horizontal="center"/>
    </xf>
    <xf numFmtId="0" fontId="10" fillId="2" borderId="0" xfId="0" applyFont="1" applyFill="1"/>
    <xf numFmtId="0" fontId="28" fillId="2" borderId="0" xfId="0" applyFont="1" applyFill="1" applyAlignment="1">
      <alignment horizontal="center"/>
    </xf>
    <xf numFmtId="0" fontId="14" fillId="2" borderId="0" xfId="0" applyFont="1" applyFill="1"/>
    <xf numFmtId="0" fontId="28" fillId="2" borderId="0" xfId="0" applyFont="1" applyFill="1" applyAlignment="1">
      <alignment horizontal="center" vertical="center"/>
    </xf>
    <xf numFmtId="0" fontId="29" fillId="2" borderId="3" xfId="0" applyFont="1" applyFill="1" applyBorder="1" applyAlignment="1">
      <alignment horizontal="center" wrapText="1"/>
    </xf>
    <xf numFmtId="0" fontId="11" fillId="2" borderId="0" xfId="0" applyFont="1" applyFill="1" applyAlignment="1">
      <alignment horizontal="left"/>
    </xf>
    <xf numFmtId="179" fontId="28" fillId="2" borderId="0" xfId="18" applyNumberFormat="1" applyFont="1" applyFill="1" applyAlignment="1">
      <alignment horizontal="center"/>
    </xf>
    <xf numFmtId="180" fontId="28" fillId="2" borderId="0" xfId="12" applyNumberFormat="1" applyFont="1" applyFill="1" applyAlignment="1">
      <alignment horizontal="center" vertical="center"/>
    </xf>
    <xf numFmtId="179" fontId="11" fillId="2" borderId="0" xfId="18" applyNumberFormat="1" applyFont="1" applyFill="1" applyAlignment="1">
      <alignment horizontal="center"/>
    </xf>
    <xf numFmtId="181" fontId="28" fillId="2" borderId="0" xfId="0" applyNumberFormat="1" applyFont="1" applyFill="1" applyAlignment="1">
      <alignment horizontal="left" vertical="center"/>
    </xf>
    <xf numFmtId="0" fontId="28" fillId="2" borderId="0" xfId="0" applyFont="1" applyFill="1" applyAlignment="1">
      <alignment horizontal="left" vertical="center"/>
    </xf>
    <xf numFmtId="0" fontId="14" fillId="2" borderId="0" xfId="0" applyFont="1" applyFill="1" applyAlignment="1">
      <alignment horizontal="center"/>
    </xf>
    <xf numFmtId="0" fontId="24" fillId="2" borderId="2" xfId="8" applyFont="1" applyFill="1" applyBorder="1" applyAlignment="1">
      <alignment horizontal="center" wrapText="1"/>
    </xf>
    <xf numFmtId="0" fontId="31" fillId="2" borderId="0" xfId="0" applyFont="1" applyFill="1"/>
    <xf numFmtId="0" fontId="14" fillId="2" borderId="0" xfId="0" applyFont="1" applyFill="1" applyAlignment="1">
      <alignment horizontal="left" vertical="center"/>
    </xf>
    <xf numFmtId="0" fontId="32" fillId="2" borderId="0" xfId="0" applyFont="1" applyFill="1"/>
    <xf numFmtId="0" fontId="33" fillId="2" borderId="0" xfId="0" applyFont="1" applyFill="1"/>
    <xf numFmtId="0" fontId="1" fillId="2" borderId="0" xfId="0" applyFont="1" applyFill="1" applyAlignment="1">
      <alignment horizontal="center"/>
    </xf>
    <xf numFmtId="0" fontId="18" fillId="2" borderId="0" xfId="0" applyFont="1" applyFill="1" applyAlignment="1">
      <alignment horizontal="center"/>
    </xf>
    <xf numFmtId="0" fontId="18" fillId="2" borderId="0" xfId="15" applyFont="1" applyFill="1" applyAlignment="1">
      <alignment horizontal="center"/>
    </xf>
    <xf numFmtId="179" fontId="34" fillId="2" borderId="0" xfId="8" applyNumberFormat="1" applyFont="1" applyFill="1" applyAlignment="1">
      <alignment horizontal="center"/>
    </xf>
    <xf numFmtId="180" fontId="34" fillId="2" borderId="0" xfId="12" applyNumberFormat="1" applyFont="1" applyFill="1" applyAlignment="1">
      <alignment horizontal="center"/>
    </xf>
    <xf numFmtId="0" fontId="31" fillId="2" borderId="0" xfId="0" applyFont="1" applyFill="1" applyBorder="1"/>
    <xf numFmtId="0" fontId="29" fillId="2" borderId="0" xfId="0" applyFont="1" applyFill="1" applyBorder="1" applyAlignment="1"/>
    <xf numFmtId="0" fontId="18" fillId="2" borderId="0" xfId="15" applyFont="1" applyFill="1" applyAlignment="1">
      <alignment horizontal="left"/>
    </xf>
    <xf numFmtId="1" fontId="12" fillId="2" borderId="0" xfId="0" applyNumberFormat="1" applyFont="1" applyFill="1" applyBorder="1" applyAlignment="1">
      <alignment horizontal="left"/>
    </xf>
    <xf numFmtId="0" fontId="19" fillId="2" borderId="0" xfId="4" applyFont="1" applyFill="1" applyAlignment="1" applyProtection="1"/>
    <xf numFmtId="0" fontId="5" fillId="2" borderId="0" xfId="5" applyFont="1" applyFill="1" applyAlignment="1" applyProtection="1"/>
    <xf numFmtId="3" fontId="7" fillId="2" borderId="0" xfId="0" applyNumberFormat="1" applyFont="1" applyFill="1" applyAlignment="1"/>
    <xf numFmtId="0" fontId="11" fillId="2" borderId="0" xfId="0" applyFont="1" applyFill="1" applyAlignment="1"/>
    <xf numFmtId="0" fontId="7" fillId="2" borderId="0" xfId="0" applyFont="1" applyFill="1" applyAlignment="1"/>
    <xf numFmtId="1" fontId="11" fillId="2" borderId="0" xfId="0" applyNumberFormat="1" applyFont="1" applyFill="1" applyAlignment="1">
      <alignment horizontal="left"/>
    </xf>
    <xf numFmtId="3" fontId="35" fillId="2" borderId="0" xfId="1" applyNumberFormat="1" applyFont="1" applyFill="1" applyAlignment="1">
      <alignment horizontal="center" wrapText="1"/>
    </xf>
    <xf numFmtId="3" fontId="32" fillId="2" borderId="0" xfId="1" applyNumberFormat="1" applyFont="1" applyFill="1" applyAlignment="1">
      <alignment horizontal="center" wrapText="1"/>
    </xf>
    <xf numFmtId="3" fontId="32" fillId="2" borderId="0" xfId="0" applyNumberFormat="1" applyFont="1" applyFill="1"/>
    <xf numFmtId="3" fontId="35" fillId="2" borderId="0" xfId="0" applyNumberFormat="1" applyFont="1" applyFill="1"/>
    <xf numFmtId="0" fontId="35" fillId="2" borderId="0" xfId="0" applyFont="1" applyFill="1"/>
    <xf numFmtId="3" fontId="36" fillId="2" borderId="0" xfId="0" applyNumberFormat="1" applyFont="1" applyFill="1"/>
    <xf numFmtId="0" fontId="36" fillId="2" borderId="0" xfId="0" applyFont="1" applyFill="1"/>
    <xf numFmtId="0" fontId="24" fillId="2" borderId="2" xfId="15" applyFont="1" applyFill="1" applyBorder="1" applyAlignment="1">
      <alignment horizontal="center" wrapText="1"/>
    </xf>
    <xf numFmtId="0" fontId="14" fillId="2" borderId="0" xfId="0" applyFont="1" applyFill="1" applyBorder="1" applyAlignment="1">
      <alignment horizontal="left" vertical="center"/>
    </xf>
    <xf numFmtId="0" fontId="11" fillId="2" borderId="0" xfId="15" applyFont="1" applyFill="1" applyBorder="1" applyAlignment="1">
      <alignment horizontal="right"/>
    </xf>
    <xf numFmtId="179" fontId="11" fillId="2" borderId="0" xfId="13" applyNumberFormat="1" applyFont="1" applyFill="1" applyAlignment="1">
      <alignment horizontal="left"/>
    </xf>
    <xf numFmtId="179" fontId="31" fillId="2" borderId="0" xfId="0" applyNumberFormat="1" applyFont="1" applyFill="1"/>
    <xf numFmtId="179" fontId="13" fillId="2" borderId="0" xfId="8" applyNumberFormat="1" applyFont="1" applyFill="1" applyAlignment="1">
      <alignment horizontal="center"/>
    </xf>
    <xf numFmtId="179" fontId="11" fillId="2" borderId="0" xfId="0" applyNumberFormat="1" applyFont="1" applyFill="1"/>
    <xf numFmtId="180" fontId="28" fillId="2" borderId="0" xfId="12" applyNumberFormat="1" applyFont="1" applyFill="1" applyAlignment="1">
      <alignment horizontal="center"/>
    </xf>
    <xf numFmtId="0" fontId="11" fillId="3" borderId="0" xfId="13" applyFont="1" applyFill="1" applyAlignment="1">
      <alignment horizontal="left"/>
    </xf>
    <xf numFmtId="179" fontId="11" fillId="3" borderId="0" xfId="9" applyNumberFormat="1" applyFont="1" applyFill="1" applyAlignment="1">
      <alignment horizontal="center"/>
    </xf>
    <xf numFmtId="0" fontId="31" fillId="3" borderId="0" xfId="0" applyFont="1" applyFill="1"/>
    <xf numFmtId="180" fontId="34" fillId="3" borderId="0" xfId="12" applyNumberFormat="1" applyFont="1" applyFill="1" applyAlignment="1">
      <alignment horizontal="center"/>
    </xf>
    <xf numFmtId="179" fontId="34" fillId="3" borderId="0" xfId="8" applyNumberFormat="1" applyFont="1" applyFill="1" applyAlignment="1">
      <alignment horizontal="center"/>
    </xf>
    <xf numFmtId="182" fontId="11" fillId="2" borderId="0" xfId="0" applyNumberFormat="1" applyFont="1" applyFill="1"/>
    <xf numFmtId="0" fontId="9" fillId="2" borderId="0" xfId="8" applyFont="1" applyFill="1"/>
    <xf numFmtId="0" fontId="18" fillId="2" borderId="0" xfId="13" applyFont="1" applyFill="1" applyAlignment="1">
      <alignment horizontal="left" vertical="top" wrapText="1"/>
    </xf>
    <xf numFmtId="0" fontId="17" fillId="2" borderId="0" xfId="13" applyFont="1" applyFill="1" applyAlignment="1">
      <alignment horizontal="left" vertical="top" wrapText="1"/>
    </xf>
    <xf numFmtId="0" fontId="15" fillId="2" borderId="0" xfId="8" applyFont="1" applyFill="1"/>
    <xf numFmtId="0" fontId="10" fillId="2" borderId="0" xfId="8" applyFont="1" applyFill="1"/>
    <xf numFmtId="0" fontId="29" fillId="2" borderId="1" xfId="0" applyFont="1" applyFill="1" applyBorder="1" applyAlignment="1">
      <alignment horizontal="center"/>
    </xf>
    <xf numFmtId="0" fontId="29" fillId="2" borderId="1" xfId="0" applyFont="1" applyFill="1" applyBorder="1" applyAlignment="1">
      <alignment horizontal="center" vertical="center"/>
    </xf>
    <xf numFmtId="0" fontId="24" fillId="2" borderId="1" xfId="8" applyFont="1" applyFill="1" applyBorder="1" applyAlignment="1">
      <alignment horizontal="center"/>
    </xf>
  </cellXfs>
  <cellStyles count="19">
    <cellStyle name="Comma 2" xfId="2" xr:uid="{00000000-0005-0000-0000-000001000000}"/>
    <cellStyle name="head" xfId="3" xr:uid="{00000000-0005-0000-0000-000002000000}"/>
    <cellStyle name="Hyperlink 2" xfId="5" xr:uid="{00000000-0005-0000-0000-000004000000}"/>
    <cellStyle name="Hyperlink 2 2" xfId="6" xr:uid="{00000000-0005-0000-0000-000005000000}"/>
    <cellStyle name="Normal 10" xfId="15" xr:uid="{00000000-0005-0000-0000-000007000000}"/>
    <cellStyle name="Normal 10 2" xfId="17" xr:uid="{00000000-0005-0000-0000-000008000000}"/>
    <cellStyle name="Normal 2" xfId="7" xr:uid="{00000000-0005-0000-0000-000009000000}"/>
    <cellStyle name="Normal 2 2" xfId="8" xr:uid="{00000000-0005-0000-0000-00000A000000}"/>
    <cellStyle name="Normal 2 2 2" xfId="9" xr:uid="{00000000-0005-0000-0000-00000B000000}"/>
    <cellStyle name="Normal 2 2 4" xfId="13" xr:uid="{00000000-0005-0000-0000-00000C000000}"/>
    <cellStyle name="Normal 2 3" xfId="14" xr:uid="{00000000-0005-0000-0000-00000D000000}"/>
    <cellStyle name="Normal 3" xfId="10" xr:uid="{00000000-0005-0000-0000-00000E000000}"/>
    <cellStyle name="Normal 4" xfId="11" xr:uid="{00000000-0005-0000-0000-00000F000000}"/>
    <cellStyle name="Normal 57" xfId="18" xr:uid="{00000000-0005-0000-0000-000010000000}"/>
    <cellStyle name="Normal_O1-2" xfId="16" xr:uid="{00000000-0005-0000-0000-000011000000}"/>
    <cellStyle name="百分比" xfId="12" builtinId="5"/>
    <cellStyle name="常规" xfId="0" builtinId="0"/>
    <cellStyle name="超链接" xfId="4" builtinId="8" customBuiltin="1"/>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6</xdr:col>
      <xdr:colOff>9525</xdr:colOff>
      <xdr:row>14</xdr:row>
      <xdr:rowOff>85725</xdr:rowOff>
    </xdr:to>
    <xdr:pic>
      <xdr:nvPicPr>
        <xdr:cNvPr id="2" name="Picture 1">
          <a:extLst>
            <a:ext uri="{FF2B5EF4-FFF2-40B4-BE49-F238E27FC236}">
              <a16:creationId xmlns:a16="http://schemas.microsoft.com/office/drawing/2014/main" id="{3EAC4F3F-6050-4396-B320-679AB02A94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67375" y="194310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V23"/>
  <sheetViews>
    <sheetView workbookViewId="0"/>
  </sheetViews>
  <sheetFormatPr defaultColWidth="9.1328125" defaultRowHeight="12.75"/>
  <cols>
    <col min="1" max="1" width="5" style="15" customWidth="1"/>
    <col min="2" max="2" width="13.3984375" style="15" customWidth="1"/>
    <col min="3" max="3" width="44.3984375" style="15" customWidth="1"/>
    <col min="4" max="5" width="11.1328125" style="15" customWidth="1"/>
    <col min="6" max="6" width="11.1328125" style="18" customWidth="1"/>
    <col min="7" max="7" width="5.1328125" style="15" customWidth="1"/>
    <col min="8" max="8" width="13.73046875" style="15" customWidth="1"/>
    <col min="9" max="9" width="44.3984375" style="15" customWidth="1"/>
    <col min="10" max="11" width="11.1328125" style="15" customWidth="1"/>
    <col min="12" max="12" width="13.73046875" style="18" customWidth="1"/>
    <col min="13" max="13" width="5.1328125" style="15" customWidth="1"/>
    <col min="14" max="14" width="13.73046875" style="15" customWidth="1"/>
    <col min="15" max="15" width="44.3984375" style="15" customWidth="1"/>
    <col min="16" max="17" width="11.1328125" style="15" customWidth="1"/>
    <col min="18" max="18" width="13.73046875" style="18" customWidth="1"/>
    <col min="19" max="19" width="5.1328125" style="15" customWidth="1"/>
    <col min="20" max="20" width="13.73046875" style="15" customWidth="1"/>
    <col min="21" max="21" width="44.3984375" style="15" customWidth="1"/>
    <col min="22" max="23" width="11.1328125" style="15" customWidth="1"/>
    <col min="24" max="24" width="13.73046875" style="18" customWidth="1"/>
    <col min="25" max="25" width="5.1328125" style="15" customWidth="1"/>
    <col min="26" max="26" width="13.73046875" style="15" customWidth="1"/>
    <col min="27" max="27" width="44.3984375" style="15" customWidth="1"/>
    <col min="28" max="29" width="11.1328125" style="15" customWidth="1"/>
    <col min="30" max="30" width="13.73046875" style="18" customWidth="1"/>
    <col min="31" max="31" width="5.1328125" style="15" customWidth="1"/>
    <col min="32" max="32" width="13.73046875" style="15" customWidth="1"/>
    <col min="33" max="33" width="44.3984375" style="15" customWidth="1"/>
    <col min="34" max="35" width="11.1328125" style="15" customWidth="1"/>
    <col min="36" max="36" width="13.73046875" style="18" customWidth="1"/>
    <col min="37" max="37" width="5.1328125" style="15" customWidth="1"/>
    <col min="38" max="38" width="13.73046875" style="15" customWidth="1"/>
    <col min="39" max="39" width="44.3984375" style="15" customWidth="1"/>
    <col min="40" max="41" width="11.1328125" style="15" customWidth="1"/>
    <col min="42" max="42" width="13.73046875" style="18" customWidth="1"/>
    <col min="43" max="43" width="5.1328125" style="15" customWidth="1"/>
    <col min="44" max="44" width="13.73046875" style="15" customWidth="1"/>
    <col min="45" max="45" width="44.3984375" style="15" customWidth="1"/>
    <col min="46" max="47" width="11.1328125" style="15" customWidth="1"/>
    <col min="48" max="48" width="13.73046875" style="18" customWidth="1"/>
    <col min="49" max="49" width="5.1328125" style="15" customWidth="1"/>
    <col min="50" max="50" width="13.73046875" style="15" customWidth="1"/>
    <col min="51" max="51" width="44.3984375" style="15" customWidth="1"/>
    <col min="52" max="53" width="11.1328125" style="15" customWidth="1"/>
    <col min="54" max="54" width="13.73046875" style="18" customWidth="1"/>
    <col min="55" max="55" width="5.1328125" style="15" customWidth="1"/>
    <col min="56" max="56" width="13.73046875" style="15" customWidth="1"/>
    <col min="57" max="57" width="44.3984375" style="15" customWidth="1"/>
    <col min="58" max="59" width="11.1328125" style="15" customWidth="1"/>
    <col min="60" max="60" width="13.73046875" style="18" customWidth="1"/>
    <col min="61" max="61" width="5.1328125" style="15" customWidth="1"/>
    <col min="62" max="62" width="13.73046875" style="15" customWidth="1"/>
    <col min="63" max="63" width="44.3984375" style="15" customWidth="1"/>
    <col min="64" max="65" width="11.1328125" style="15" customWidth="1"/>
    <col min="66" max="66" width="13.73046875" style="18" customWidth="1"/>
    <col min="67" max="67" width="5.1328125" style="15" customWidth="1"/>
    <col min="68" max="68" width="13.73046875" style="15" customWidth="1"/>
    <col min="69" max="69" width="44.3984375" style="15" customWidth="1"/>
    <col min="70" max="71" width="11.1328125" style="15" customWidth="1"/>
    <col min="72" max="72" width="13.73046875" style="18" customWidth="1"/>
    <col min="73" max="73" width="5.1328125" style="15" customWidth="1"/>
    <col min="74" max="74" width="13.73046875" style="15" customWidth="1"/>
    <col min="75" max="75" width="44.3984375" style="15" customWidth="1"/>
    <col min="76" max="77" width="11.1328125" style="15" customWidth="1"/>
    <col min="78" max="78" width="13.73046875" style="18" customWidth="1"/>
    <col min="79" max="79" width="5.1328125" style="15" customWidth="1"/>
    <col min="80" max="80" width="13.73046875" style="15" customWidth="1"/>
    <col min="81" max="81" width="44.3984375" style="15" customWidth="1"/>
    <col min="82" max="83" width="11.1328125" style="15" customWidth="1"/>
    <col min="84" max="84" width="13.73046875" style="18" customWidth="1"/>
    <col min="85" max="85" width="5.1328125" style="15" customWidth="1"/>
    <col min="86" max="86" width="13.73046875" style="15" customWidth="1"/>
    <col min="87" max="87" width="44.3984375" style="15" customWidth="1"/>
    <col min="88" max="89" width="11.1328125" style="15" customWidth="1"/>
    <col min="90" max="90" width="13.73046875" style="18" customWidth="1"/>
    <col min="91" max="91" width="5.1328125" style="15" customWidth="1"/>
    <col min="92" max="92" width="13.73046875" style="15" customWidth="1"/>
    <col min="93" max="93" width="44.3984375" style="15" customWidth="1"/>
    <col min="94" max="95" width="11.1328125" style="15" customWidth="1"/>
    <col min="96" max="96" width="13.73046875" style="18" customWidth="1"/>
    <col min="97" max="97" width="5.1328125" style="15" customWidth="1"/>
    <col min="98" max="98" width="13.73046875" style="15" customWidth="1"/>
    <col min="99" max="99" width="44.3984375" style="15" customWidth="1"/>
    <col min="100" max="101" width="11.1328125" style="15" customWidth="1"/>
    <col min="102" max="102" width="13.73046875" style="18" customWidth="1"/>
    <col min="103" max="103" width="5.1328125" style="15" customWidth="1"/>
    <col min="104" max="104" width="13.73046875" style="15" customWidth="1"/>
    <col min="105" max="105" width="44.3984375" style="15" customWidth="1"/>
    <col min="106" max="107" width="11.1328125" style="15" customWidth="1"/>
    <col min="108" max="108" width="13.73046875" style="18" customWidth="1"/>
    <col min="109" max="109" width="5.1328125" style="15" customWidth="1"/>
    <col min="110" max="110" width="13.73046875" style="15" customWidth="1"/>
    <col min="111" max="111" width="44.3984375" style="15" customWidth="1"/>
    <col min="112" max="113" width="11.1328125" style="15" customWidth="1"/>
    <col min="114" max="114" width="13.73046875" style="18" customWidth="1"/>
    <col min="115" max="115" width="5.1328125" style="15" customWidth="1"/>
    <col min="116" max="116" width="13.73046875" style="15" customWidth="1"/>
    <col min="117" max="117" width="44.3984375" style="15" customWidth="1"/>
    <col min="118" max="119" width="11.1328125" style="15" customWidth="1"/>
    <col min="120" max="120" width="13.73046875" style="18" customWidth="1"/>
    <col min="121" max="121" width="5.1328125" style="15" customWidth="1"/>
    <col min="122" max="122" width="13.73046875" style="15" customWidth="1"/>
    <col min="123" max="123" width="44.3984375" style="15" customWidth="1"/>
    <col min="124" max="125" width="11.1328125" style="15" customWidth="1"/>
    <col min="126" max="126" width="13.73046875" style="18" customWidth="1"/>
    <col min="127" max="127" width="5.1328125" style="15" customWidth="1"/>
    <col min="128" max="128" width="13.73046875" style="15" customWidth="1"/>
    <col min="129" max="129" width="44.3984375" style="15" customWidth="1"/>
    <col min="130" max="131" width="11.1328125" style="15" customWidth="1"/>
    <col min="132" max="132" width="13.73046875" style="18" customWidth="1"/>
    <col min="133" max="133" width="5.1328125" style="15" customWidth="1"/>
    <col min="134" max="134" width="13.73046875" style="15" customWidth="1"/>
    <col min="135" max="135" width="44.3984375" style="15" customWidth="1"/>
    <col min="136" max="137" width="11.1328125" style="15" customWidth="1"/>
    <col min="138" max="138" width="13.73046875" style="18" customWidth="1"/>
    <col min="139" max="139" width="5.1328125" style="15" customWidth="1"/>
    <col min="140" max="140" width="13.73046875" style="15" customWidth="1"/>
    <col min="141" max="141" width="44.3984375" style="15" customWidth="1"/>
    <col min="142" max="143" width="11.1328125" style="15" customWidth="1"/>
    <col min="144" max="144" width="13.73046875" style="18" customWidth="1"/>
    <col min="145" max="145" width="5.1328125" style="15" customWidth="1"/>
    <col min="146" max="146" width="13.73046875" style="15" customWidth="1"/>
    <col min="147" max="147" width="44.3984375" style="15" customWidth="1"/>
    <col min="148" max="149" width="11.1328125" style="15" customWidth="1"/>
    <col min="150" max="150" width="13.73046875" style="18" customWidth="1"/>
    <col min="151" max="151" width="5.1328125" style="15" customWidth="1"/>
    <col min="152" max="152" width="13.73046875" style="15" customWidth="1"/>
    <col min="153" max="153" width="44.3984375" style="15" customWidth="1"/>
    <col min="154" max="155" width="11.1328125" style="15" customWidth="1"/>
    <col min="156" max="156" width="13.73046875" style="18" customWidth="1"/>
    <col min="157" max="157" width="5.1328125" style="15" customWidth="1"/>
    <col min="158" max="158" width="13.73046875" style="15" customWidth="1"/>
    <col min="159" max="159" width="44.3984375" style="15" customWidth="1"/>
    <col min="160" max="161" width="11.1328125" style="15" customWidth="1"/>
    <col min="162" max="162" width="13.73046875" style="18" customWidth="1"/>
    <col min="163" max="163" width="5.1328125" style="15" customWidth="1"/>
    <col min="164" max="164" width="13.73046875" style="15" customWidth="1"/>
    <col min="165" max="165" width="44.3984375" style="15" customWidth="1"/>
    <col min="166" max="167" width="11.1328125" style="15" customWidth="1"/>
    <col min="168" max="168" width="13.73046875" style="18" customWidth="1"/>
    <col min="169" max="169" width="5.1328125" style="15" customWidth="1"/>
    <col min="170" max="170" width="13.73046875" style="15" customWidth="1"/>
    <col min="171" max="171" width="44.3984375" style="15" customWidth="1"/>
    <col min="172" max="173" width="11.1328125" style="15" customWidth="1"/>
    <col min="174" max="174" width="13.73046875" style="18" customWidth="1"/>
    <col min="175" max="175" width="5.1328125" style="15" customWidth="1"/>
    <col min="176" max="176" width="13.73046875" style="15" customWidth="1"/>
    <col min="177" max="177" width="44.3984375" style="15" customWidth="1"/>
    <col min="178" max="179" width="11.1328125" style="15" customWidth="1"/>
    <col min="180" max="180" width="13.73046875" style="18" customWidth="1"/>
    <col min="181" max="181" width="5.1328125" style="15" customWidth="1"/>
    <col min="182" max="182" width="13.73046875" style="15" customWidth="1"/>
    <col min="183" max="183" width="44.3984375" style="15" customWidth="1"/>
    <col min="184" max="185" width="11.1328125" style="15" customWidth="1"/>
    <col min="186" max="186" width="13.73046875" style="18" customWidth="1"/>
    <col min="187" max="187" width="5.1328125" style="15" customWidth="1"/>
    <col min="188" max="188" width="13.73046875" style="15" customWidth="1"/>
    <col min="189" max="189" width="44.3984375" style="15" customWidth="1"/>
    <col min="190" max="191" width="11.1328125" style="15" customWidth="1"/>
    <col min="192" max="192" width="13.73046875" style="18" customWidth="1"/>
    <col min="193" max="193" width="5.1328125" style="15" customWidth="1"/>
    <col min="194" max="194" width="13.73046875" style="15" customWidth="1"/>
    <col min="195" max="195" width="44.3984375" style="15" customWidth="1"/>
    <col min="196" max="197" width="11.1328125" style="15" customWidth="1"/>
    <col min="198" max="198" width="13.73046875" style="18" customWidth="1"/>
    <col min="199" max="199" width="5.1328125" style="15" customWidth="1"/>
    <col min="200" max="200" width="13.73046875" style="15" customWidth="1"/>
    <col min="201" max="201" width="44.3984375" style="15" customWidth="1"/>
    <col min="202" max="203" width="11.1328125" style="15" customWidth="1"/>
    <col min="204" max="204" width="13.73046875" style="18" customWidth="1"/>
    <col min="205" max="205" width="5.1328125" style="15" customWidth="1"/>
    <col min="206" max="206" width="13.73046875" style="15" customWidth="1"/>
    <col min="207" max="207" width="44.3984375" style="15" customWidth="1"/>
    <col min="208" max="209" width="11.1328125" style="15" customWidth="1"/>
    <col min="210" max="210" width="13.73046875" style="18" customWidth="1"/>
    <col min="211" max="211" width="5.1328125" style="15" customWidth="1"/>
    <col min="212" max="212" width="13.73046875" style="15" customWidth="1"/>
    <col min="213" max="213" width="44.3984375" style="15" customWidth="1"/>
    <col min="214" max="215" width="11.1328125" style="15" customWidth="1"/>
    <col min="216" max="216" width="13.73046875" style="18" customWidth="1"/>
    <col min="217" max="217" width="5.1328125" style="15" customWidth="1"/>
    <col min="218" max="218" width="13.73046875" style="15" customWidth="1"/>
    <col min="219" max="219" width="44.3984375" style="15" customWidth="1"/>
    <col min="220" max="221" width="11.1328125" style="15" customWidth="1"/>
    <col min="222" max="222" width="13.73046875" style="18" customWidth="1"/>
    <col min="223" max="223" width="5.1328125" style="15" customWidth="1"/>
    <col min="224" max="224" width="13.73046875" style="15" customWidth="1"/>
    <col min="225" max="225" width="44.3984375" style="15" customWidth="1"/>
    <col min="226" max="227" width="11.1328125" style="15" customWidth="1"/>
    <col min="228" max="228" width="13.73046875" style="18" customWidth="1"/>
    <col min="229" max="229" width="5.1328125" style="15" customWidth="1"/>
    <col min="230" max="230" width="13.73046875" style="15" customWidth="1"/>
    <col min="231" max="231" width="44.3984375" style="15" customWidth="1"/>
    <col min="232" max="233" width="11.1328125" style="15" customWidth="1"/>
    <col min="234" max="234" width="13.73046875" style="18" customWidth="1"/>
    <col min="235" max="235" width="5.1328125" style="15" customWidth="1"/>
    <col min="236" max="236" width="13.73046875" style="15" customWidth="1"/>
    <col min="237" max="237" width="44.3984375" style="15" customWidth="1"/>
    <col min="238" max="239" width="11.1328125" style="15" customWidth="1"/>
    <col min="240" max="240" width="13.73046875" style="18" customWidth="1"/>
    <col min="241" max="241" width="5.1328125" style="15" customWidth="1"/>
    <col min="242" max="242" width="13.73046875" style="15" customWidth="1"/>
    <col min="243" max="243" width="44.3984375" style="15" customWidth="1"/>
    <col min="244" max="245" width="11.1328125" style="15" customWidth="1"/>
    <col min="246" max="246" width="13.73046875" style="18" customWidth="1"/>
    <col min="247" max="247" width="5.1328125" style="15" customWidth="1"/>
    <col min="248" max="248" width="13.73046875" style="15" customWidth="1"/>
    <col min="249" max="249" width="44.3984375" style="15" customWidth="1"/>
    <col min="250" max="251" width="11.1328125" style="15" customWidth="1"/>
    <col min="252" max="252" width="13.73046875" style="18" customWidth="1"/>
    <col min="253" max="253" width="5.1328125" style="15" customWidth="1"/>
    <col min="254" max="254" width="13.73046875" style="15" customWidth="1"/>
    <col min="255" max="255" width="44.3984375" style="15" customWidth="1"/>
    <col min="256" max="256" width="11.1328125" style="15" customWidth="1"/>
    <col min="257" max="16384" width="9.1328125" style="15"/>
  </cols>
  <sheetData>
    <row r="1" spans="2:256" ht="13.15">
      <c r="B1" s="102" t="s">
        <v>45</v>
      </c>
      <c r="C1" s="102"/>
      <c r="D1" s="102"/>
      <c r="E1" s="102"/>
      <c r="F1" s="102"/>
      <c r="H1" s="102"/>
      <c r="I1" s="102"/>
      <c r="J1" s="102"/>
      <c r="K1" s="102"/>
      <c r="L1" s="102"/>
      <c r="N1" s="102"/>
      <c r="O1" s="102"/>
      <c r="P1" s="102"/>
      <c r="Q1" s="102"/>
      <c r="R1" s="102"/>
      <c r="T1" s="102"/>
      <c r="U1" s="102"/>
      <c r="V1" s="102"/>
      <c r="W1" s="102"/>
      <c r="X1" s="102"/>
      <c r="Z1" s="102"/>
      <c r="AA1" s="102"/>
      <c r="AB1" s="102"/>
      <c r="AC1" s="102"/>
      <c r="AD1" s="102"/>
      <c r="AF1" s="102"/>
      <c r="AG1" s="102"/>
      <c r="AH1" s="102"/>
      <c r="AI1" s="102"/>
      <c r="AJ1" s="102"/>
      <c r="AL1" s="102"/>
      <c r="AM1" s="102"/>
      <c r="AN1" s="102"/>
      <c r="AO1" s="102"/>
      <c r="AP1" s="102"/>
      <c r="AR1" s="102"/>
      <c r="AS1" s="102"/>
      <c r="AT1" s="102"/>
      <c r="AU1" s="102"/>
      <c r="AV1" s="102"/>
      <c r="AX1" s="102"/>
      <c r="AY1" s="102"/>
      <c r="AZ1" s="102"/>
      <c r="BA1" s="102"/>
      <c r="BB1" s="102"/>
      <c r="BD1" s="102"/>
      <c r="BE1" s="102"/>
      <c r="BF1" s="102"/>
      <c r="BG1" s="102"/>
      <c r="BH1" s="102"/>
      <c r="BJ1" s="102"/>
      <c r="BK1" s="102"/>
      <c r="BL1" s="102"/>
      <c r="BM1" s="102"/>
      <c r="BN1" s="102"/>
      <c r="BP1" s="102"/>
      <c r="BQ1" s="102"/>
      <c r="BR1" s="102"/>
      <c r="BS1" s="102"/>
      <c r="BT1" s="102"/>
      <c r="BV1" s="102"/>
      <c r="BW1" s="102"/>
      <c r="BX1" s="102"/>
      <c r="BY1" s="102"/>
      <c r="BZ1" s="102"/>
      <c r="CB1" s="102"/>
      <c r="CC1" s="102"/>
      <c r="CD1" s="102"/>
      <c r="CE1" s="102"/>
      <c r="CF1" s="102"/>
      <c r="CH1" s="102"/>
      <c r="CI1" s="102"/>
      <c r="CJ1" s="102"/>
      <c r="CK1" s="102"/>
      <c r="CL1" s="102"/>
      <c r="CN1" s="102"/>
      <c r="CO1" s="102"/>
      <c r="CP1" s="102"/>
      <c r="CQ1" s="102"/>
      <c r="CR1" s="102"/>
      <c r="CT1" s="102"/>
      <c r="CU1" s="102"/>
      <c r="CV1" s="102"/>
      <c r="CW1" s="102"/>
      <c r="CX1" s="102"/>
      <c r="CZ1" s="102"/>
      <c r="DA1" s="102"/>
      <c r="DB1" s="102"/>
      <c r="DC1" s="102"/>
      <c r="DD1" s="102"/>
      <c r="DF1" s="102"/>
      <c r="DG1" s="102"/>
      <c r="DH1" s="102"/>
      <c r="DI1" s="102"/>
      <c r="DJ1" s="102"/>
      <c r="DL1" s="102"/>
      <c r="DM1" s="102"/>
      <c r="DN1" s="102"/>
      <c r="DO1" s="102"/>
      <c r="DP1" s="102"/>
      <c r="DR1" s="102"/>
      <c r="DS1" s="102"/>
      <c r="DT1" s="102"/>
      <c r="DU1" s="102"/>
      <c r="DV1" s="102"/>
      <c r="DX1" s="102"/>
      <c r="DY1" s="102"/>
      <c r="DZ1" s="102"/>
      <c r="EA1" s="102"/>
      <c r="EB1" s="102"/>
      <c r="ED1" s="102"/>
      <c r="EE1" s="102"/>
      <c r="EF1" s="102"/>
      <c r="EG1" s="102"/>
      <c r="EH1" s="102"/>
      <c r="EJ1" s="102"/>
      <c r="EK1" s="102"/>
      <c r="EL1" s="102"/>
      <c r="EM1" s="102"/>
      <c r="EN1" s="102"/>
      <c r="EP1" s="102"/>
      <c r="EQ1" s="102"/>
      <c r="ER1" s="102"/>
      <c r="ES1" s="102"/>
      <c r="ET1" s="102"/>
      <c r="EV1" s="102"/>
      <c r="EW1" s="102"/>
      <c r="EX1" s="102"/>
      <c r="EY1" s="102"/>
      <c r="EZ1" s="102"/>
      <c r="FB1" s="102"/>
      <c r="FC1" s="102"/>
      <c r="FD1" s="102"/>
      <c r="FE1" s="102"/>
      <c r="FF1" s="102"/>
      <c r="FH1" s="102"/>
      <c r="FI1" s="102"/>
      <c r="FJ1" s="102"/>
      <c r="FK1" s="102"/>
      <c r="FL1" s="102"/>
      <c r="FN1" s="102"/>
      <c r="FO1" s="102"/>
      <c r="FP1" s="102"/>
      <c r="FQ1" s="102"/>
      <c r="FR1" s="102"/>
      <c r="FT1" s="102"/>
      <c r="FU1" s="102"/>
      <c r="FV1" s="102"/>
      <c r="FW1" s="102"/>
      <c r="FX1" s="102"/>
      <c r="FZ1" s="102"/>
      <c r="GA1" s="102"/>
      <c r="GB1" s="102"/>
      <c r="GC1" s="102"/>
      <c r="GD1" s="102"/>
      <c r="GF1" s="102"/>
      <c r="GG1" s="102"/>
      <c r="GH1" s="102"/>
      <c r="GI1" s="102"/>
      <c r="GJ1" s="102"/>
      <c r="GL1" s="102"/>
      <c r="GM1" s="102"/>
      <c r="GN1" s="102"/>
      <c r="GO1" s="102"/>
      <c r="GP1" s="102"/>
      <c r="GR1" s="102"/>
      <c r="GS1" s="102"/>
      <c r="GT1" s="102"/>
      <c r="GU1" s="102"/>
      <c r="GV1" s="102"/>
      <c r="GX1" s="102"/>
      <c r="GY1" s="102"/>
      <c r="GZ1" s="102"/>
      <c r="HA1" s="102"/>
      <c r="HB1" s="102"/>
      <c r="HD1" s="102"/>
      <c r="HE1" s="102"/>
      <c r="HF1" s="102"/>
      <c r="HG1" s="102"/>
      <c r="HH1" s="102"/>
      <c r="HJ1" s="102"/>
      <c r="HK1" s="102"/>
      <c r="HL1" s="102"/>
      <c r="HM1" s="102"/>
      <c r="HN1" s="102"/>
      <c r="HP1" s="102"/>
      <c r="HQ1" s="102"/>
      <c r="HR1" s="102"/>
      <c r="HS1" s="102"/>
      <c r="HT1" s="102"/>
      <c r="HV1" s="102"/>
      <c r="HW1" s="102"/>
      <c r="HX1" s="102"/>
      <c r="HY1" s="102"/>
      <c r="HZ1" s="102"/>
      <c r="IB1" s="102"/>
      <c r="IC1" s="102"/>
      <c r="ID1" s="102"/>
      <c r="IE1" s="102"/>
      <c r="IF1" s="102"/>
      <c r="IH1" s="102"/>
      <c r="II1" s="102"/>
      <c r="IJ1" s="102"/>
      <c r="IK1" s="102"/>
      <c r="IL1" s="102"/>
      <c r="IN1" s="102"/>
      <c r="IO1" s="102"/>
      <c r="IP1" s="102"/>
      <c r="IQ1" s="102"/>
      <c r="IR1" s="102"/>
      <c r="IT1" s="102"/>
      <c r="IU1" s="105"/>
      <c r="IV1" s="105"/>
    </row>
    <row r="2" spans="2:256" ht="13.15">
      <c r="B2" s="15" t="s">
        <v>34</v>
      </c>
      <c r="C2" s="16">
        <v>44441</v>
      </c>
      <c r="D2" s="17"/>
      <c r="E2" s="17"/>
      <c r="F2" s="17"/>
      <c r="I2" s="16"/>
      <c r="J2" s="17"/>
      <c r="K2" s="17"/>
      <c r="L2" s="17"/>
      <c r="O2" s="16"/>
      <c r="P2" s="17"/>
      <c r="Q2" s="17"/>
      <c r="R2" s="17"/>
      <c r="U2" s="16"/>
      <c r="V2" s="17"/>
      <c r="W2" s="17"/>
      <c r="X2" s="17"/>
      <c r="AA2" s="16"/>
      <c r="AB2" s="17"/>
      <c r="AC2" s="17"/>
      <c r="AD2" s="17"/>
      <c r="AG2" s="16"/>
      <c r="AH2" s="17"/>
      <c r="AI2" s="17"/>
      <c r="AJ2" s="17"/>
      <c r="AM2" s="16"/>
      <c r="AN2" s="17"/>
      <c r="AO2" s="17"/>
      <c r="AP2" s="17"/>
      <c r="AS2" s="16"/>
      <c r="AT2" s="17"/>
      <c r="AU2" s="17"/>
      <c r="AV2" s="17"/>
      <c r="AY2" s="16"/>
      <c r="AZ2" s="17"/>
      <c r="BA2" s="17"/>
      <c r="BB2" s="17"/>
      <c r="BE2" s="16"/>
      <c r="BF2" s="17"/>
      <c r="BG2" s="17"/>
      <c r="BH2" s="17"/>
      <c r="BK2" s="16"/>
      <c r="BL2" s="17"/>
      <c r="BM2" s="17"/>
      <c r="BN2" s="17"/>
      <c r="BQ2" s="16"/>
      <c r="BR2" s="17"/>
      <c r="BS2" s="17"/>
      <c r="BT2" s="17"/>
      <c r="BW2" s="16"/>
      <c r="BX2" s="17"/>
      <c r="BY2" s="17"/>
      <c r="BZ2" s="17"/>
      <c r="CC2" s="16"/>
      <c r="CD2" s="17"/>
      <c r="CE2" s="17"/>
      <c r="CF2" s="17"/>
      <c r="CI2" s="16"/>
      <c r="CJ2" s="17"/>
      <c r="CK2" s="17"/>
      <c r="CL2" s="17"/>
      <c r="CO2" s="16"/>
      <c r="CP2" s="17"/>
      <c r="CQ2" s="17"/>
      <c r="CR2" s="17"/>
      <c r="CU2" s="16"/>
      <c r="CV2" s="17"/>
      <c r="CW2" s="17"/>
      <c r="CX2" s="17"/>
      <c r="DA2" s="16"/>
      <c r="DB2" s="17"/>
      <c r="DC2" s="17"/>
      <c r="DD2" s="17"/>
      <c r="DG2" s="16"/>
      <c r="DH2" s="17"/>
      <c r="DI2" s="17"/>
      <c r="DJ2" s="17"/>
      <c r="DM2" s="16"/>
      <c r="DN2" s="17"/>
      <c r="DO2" s="17"/>
      <c r="DP2" s="17"/>
      <c r="DS2" s="16"/>
      <c r="DT2" s="17"/>
      <c r="DU2" s="17"/>
      <c r="DV2" s="17"/>
      <c r="DY2" s="16"/>
      <c r="DZ2" s="17"/>
      <c r="EA2" s="17"/>
      <c r="EB2" s="17"/>
      <c r="EE2" s="16"/>
      <c r="EF2" s="17"/>
      <c r="EG2" s="17"/>
      <c r="EH2" s="17"/>
      <c r="EK2" s="16"/>
      <c r="EL2" s="17"/>
      <c r="EM2" s="17"/>
      <c r="EN2" s="17"/>
      <c r="EQ2" s="16"/>
      <c r="ER2" s="17"/>
      <c r="ES2" s="17"/>
      <c r="ET2" s="17"/>
      <c r="EW2" s="16"/>
      <c r="EX2" s="17"/>
      <c r="EY2" s="17"/>
      <c r="EZ2" s="17"/>
      <c r="FC2" s="16"/>
      <c r="FD2" s="17"/>
      <c r="FE2" s="17"/>
      <c r="FF2" s="17"/>
      <c r="FI2" s="16"/>
      <c r="FJ2" s="17"/>
      <c r="FK2" s="17"/>
      <c r="FL2" s="17"/>
      <c r="FO2" s="16"/>
      <c r="FP2" s="17"/>
      <c r="FQ2" s="17"/>
      <c r="FR2" s="17"/>
      <c r="FU2" s="16"/>
      <c r="FV2" s="17"/>
      <c r="FW2" s="17"/>
      <c r="FX2" s="17"/>
      <c r="GA2" s="16"/>
      <c r="GB2" s="17"/>
      <c r="GC2" s="17"/>
      <c r="GD2" s="17"/>
      <c r="GG2" s="16"/>
      <c r="GH2" s="17"/>
      <c r="GI2" s="17"/>
      <c r="GJ2" s="17"/>
      <c r="GM2" s="16"/>
      <c r="GN2" s="17"/>
      <c r="GO2" s="17"/>
      <c r="GP2" s="17"/>
      <c r="GS2" s="16"/>
      <c r="GT2" s="17"/>
      <c r="GU2" s="17"/>
      <c r="GV2" s="17"/>
      <c r="GY2" s="16"/>
      <c r="GZ2" s="17"/>
      <c r="HA2" s="17"/>
      <c r="HB2" s="17"/>
      <c r="HE2" s="16"/>
      <c r="HF2" s="17"/>
      <c r="HG2" s="17"/>
      <c r="HH2" s="17"/>
      <c r="HK2" s="16"/>
      <c r="HL2" s="17"/>
      <c r="HM2" s="17"/>
      <c r="HN2" s="17"/>
      <c r="HQ2" s="16"/>
      <c r="HR2" s="17"/>
      <c r="HS2" s="17"/>
      <c r="HT2" s="17"/>
      <c r="HW2" s="16"/>
      <c r="HX2" s="17"/>
      <c r="HY2" s="17"/>
      <c r="HZ2" s="17"/>
      <c r="IC2" s="16"/>
      <c r="ID2" s="17"/>
      <c r="IE2" s="17"/>
      <c r="IF2" s="17"/>
      <c r="II2" s="16"/>
      <c r="IJ2" s="17"/>
      <c r="IK2" s="17"/>
      <c r="IL2" s="17"/>
      <c r="IO2" s="16"/>
      <c r="IP2" s="17"/>
      <c r="IQ2" s="17"/>
      <c r="IR2" s="17"/>
      <c r="IU2" s="16"/>
      <c r="IV2" s="17"/>
    </row>
    <row r="5" spans="2:256" ht="13.15">
      <c r="B5" s="17" t="s">
        <v>35</v>
      </c>
      <c r="C5" s="17" t="s">
        <v>10</v>
      </c>
      <c r="D5" s="17" t="s">
        <v>36</v>
      </c>
      <c r="E5" s="17" t="s">
        <v>37</v>
      </c>
      <c r="F5" s="19" t="s">
        <v>38</v>
      </c>
      <c r="H5" s="17"/>
      <c r="I5" s="17"/>
      <c r="J5" s="17"/>
      <c r="K5" s="17"/>
      <c r="L5" s="19"/>
      <c r="N5" s="17"/>
      <c r="O5" s="17"/>
      <c r="P5" s="17"/>
      <c r="Q5" s="17"/>
      <c r="R5" s="19"/>
      <c r="T5" s="17"/>
      <c r="U5" s="17"/>
      <c r="V5" s="17"/>
      <c r="W5" s="17"/>
      <c r="X5" s="19"/>
      <c r="Z5" s="17"/>
      <c r="AA5" s="17"/>
      <c r="AB5" s="17"/>
      <c r="AC5" s="17"/>
      <c r="AD5" s="19"/>
      <c r="AF5" s="17"/>
      <c r="AG5" s="17"/>
      <c r="AH5" s="17"/>
      <c r="AI5" s="17"/>
      <c r="AJ5" s="19"/>
      <c r="AL5" s="17"/>
      <c r="AM5" s="17"/>
      <c r="AN5" s="17"/>
      <c r="AO5" s="17"/>
      <c r="AP5" s="19"/>
      <c r="AR5" s="17"/>
      <c r="AS5" s="17"/>
      <c r="AT5" s="17"/>
      <c r="AU5" s="17"/>
      <c r="AV5" s="19"/>
      <c r="AX5" s="17"/>
      <c r="AY5" s="17"/>
      <c r="AZ5" s="17"/>
      <c r="BA5" s="17"/>
      <c r="BB5" s="19"/>
      <c r="BD5" s="17"/>
      <c r="BE5" s="17"/>
      <c r="BF5" s="17"/>
      <c r="BG5" s="17"/>
      <c r="BH5" s="19"/>
      <c r="BJ5" s="17"/>
      <c r="BK5" s="17"/>
      <c r="BL5" s="17"/>
      <c r="BM5" s="17"/>
      <c r="BN5" s="19"/>
      <c r="BP5" s="17"/>
      <c r="BQ5" s="17"/>
      <c r="BR5" s="17"/>
      <c r="BS5" s="17"/>
      <c r="BT5" s="19"/>
      <c r="BV5" s="17"/>
      <c r="BW5" s="17"/>
      <c r="BX5" s="17"/>
      <c r="BY5" s="17"/>
      <c r="BZ5" s="19"/>
      <c r="CB5" s="17"/>
      <c r="CC5" s="17"/>
      <c r="CD5" s="17"/>
      <c r="CE5" s="17"/>
      <c r="CF5" s="19"/>
      <c r="CH5" s="17"/>
      <c r="CI5" s="17"/>
      <c r="CJ5" s="17"/>
      <c r="CK5" s="17"/>
      <c r="CL5" s="19"/>
      <c r="CN5" s="17"/>
      <c r="CO5" s="17"/>
      <c r="CP5" s="17"/>
      <c r="CQ5" s="17"/>
      <c r="CR5" s="19"/>
      <c r="CT5" s="17"/>
      <c r="CU5" s="17"/>
      <c r="CV5" s="17"/>
      <c r="CW5" s="17"/>
      <c r="CX5" s="19"/>
      <c r="CZ5" s="17"/>
      <c r="DA5" s="17"/>
      <c r="DB5" s="17"/>
      <c r="DC5" s="17"/>
      <c r="DD5" s="19"/>
      <c r="DF5" s="17"/>
      <c r="DG5" s="17"/>
      <c r="DH5" s="17"/>
      <c r="DI5" s="17"/>
      <c r="DJ5" s="19"/>
      <c r="DL5" s="17"/>
      <c r="DM5" s="17"/>
      <c r="DN5" s="17"/>
      <c r="DO5" s="17"/>
      <c r="DP5" s="19"/>
      <c r="DR5" s="17"/>
      <c r="DS5" s="17"/>
      <c r="DT5" s="17"/>
      <c r="DU5" s="17"/>
      <c r="DV5" s="19"/>
      <c r="DX5" s="17"/>
      <c r="DY5" s="17"/>
      <c r="DZ5" s="17"/>
      <c r="EA5" s="17"/>
      <c r="EB5" s="19"/>
      <c r="ED5" s="17"/>
      <c r="EE5" s="17"/>
      <c r="EF5" s="17"/>
      <c r="EG5" s="17"/>
      <c r="EH5" s="19"/>
      <c r="EJ5" s="17"/>
      <c r="EK5" s="17"/>
      <c r="EL5" s="17"/>
      <c r="EM5" s="17"/>
      <c r="EN5" s="19"/>
      <c r="EP5" s="17"/>
      <c r="EQ5" s="17"/>
      <c r="ER5" s="17"/>
      <c r="ES5" s="17"/>
      <c r="ET5" s="19"/>
      <c r="EV5" s="17"/>
      <c r="EW5" s="17"/>
      <c r="EX5" s="17"/>
      <c r="EY5" s="17"/>
      <c r="EZ5" s="19"/>
      <c r="FB5" s="17"/>
      <c r="FC5" s="17"/>
      <c r="FD5" s="17"/>
      <c r="FE5" s="17"/>
      <c r="FF5" s="19"/>
      <c r="FH5" s="17"/>
      <c r="FI5" s="17"/>
      <c r="FJ5" s="17"/>
      <c r="FK5" s="17"/>
      <c r="FL5" s="19"/>
      <c r="FN5" s="17"/>
      <c r="FO5" s="17"/>
      <c r="FP5" s="17"/>
      <c r="FQ5" s="17"/>
      <c r="FR5" s="19"/>
      <c r="FT5" s="17"/>
      <c r="FU5" s="17"/>
      <c r="FV5" s="17"/>
      <c r="FW5" s="17"/>
      <c r="FX5" s="19"/>
      <c r="FZ5" s="17"/>
      <c r="GA5" s="17"/>
      <c r="GB5" s="17"/>
      <c r="GC5" s="17"/>
      <c r="GD5" s="19"/>
      <c r="GF5" s="17"/>
      <c r="GG5" s="17"/>
      <c r="GH5" s="17"/>
      <c r="GI5" s="17"/>
      <c r="GJ5" s="19"/>
      <c r="GL5" s="17"/>
      <c r="GM5" s="17"/>
      <c r="GN5" s="17"/>
      <c r="GO5" s="17"/>
      <c r="GP5" s="19"/>
      <c r="GR5" s="17"/>
      <c r="GS5" s="17"/>
      <c r="GT5" s="17"/>
      <c r="GU5" s="17"/>
      <c r="GV5" s="19"/>
      <c r="GX5" s="17"/>
      <c r="GY5" s="17"/>
      <c r="GZ5" s="17"/>
      <c r="HA5" s="17"/>
      <c r="HB5" s="19"/>
      <c r="HD5" s="17"/>
      <c r="HE5" s="17"/>
      <c r="HF5" s="17"/>
      <c r="HG5" s="17"/>
      <c r="HH5" s="19"/>
      <c r="HJ5" s="17"/>
      <c r="HK5" s="17"/>
      <c r="HL5" s="17"/>
      <c r="HM5" s="17"/>
      <c r="HN5" s="19"/>
      <c r="HP5" s="17"/>
      <c r="HQ5" s="17"/>
      <c r="HR5" s="17"/>
      <c r="HS5" s="17"/>
      <c r="HT5" s="19"/>
      <c r="HV5" s="17"/>
      <c r="HW5" s="17"/>
      <c r="HX5" s="17"/>
      <c r="HY5" s="17"/>
      <c r="HZ5" s="19"/>
      <c r="IB5" s="17"/>
      <c r="IC5" s="17"/>
      <c r="ID5" s="17"/>
      <c r="IE5" s="17"/>
      <c r="IF5" s="19"/>
      <c r="IH5" s="17"/>
      <c r="II5" s="17"/>
      <c r="IJ5" s="17"/>
      <c r="IK5" s="17"/>
      <c r="IL5" s="19"/>
      <c r="IN5" s="17"/>
      <c r="IO5" s="17"/>
      <c r="IP5" s="17"/>
      <c r="IQ5" s="17"/>
      <c r="IR5" s="19"/>
      <c r="IT5" s="17"/>
      <c r="IU5" s="17"/>
      <c r="IV5" s="17"/>
    </row>
    <row r="6" spans="2:256" ht="13.15">
      <c r="B6" s="20">
        <v>1</v>
      </c>
      <c r="C6" s="75" t="s">
        <v>46</v>
      </c>
      <c r="D6" s="15" t="s">
        <v>39</v>
      </c>
      <c r="E6" s="21" t="s">
        <v>40</v>
      </c>
      <c r="F6" s="22" t="s">
        <v>69</v>
      </c>
      <c r="H6" s="20"/>
      <c r="I6" s="75"/>
      <c r="K6" s="21"/>
      <c r="L6" s="22"/>
      <c r="N6" s="20"/>
      <c r="O6" s="75"/>
      <c r="Q6" s="21"/>
      <c r="R6" s="22"/>
      <c r="T6" s="20"/>
      <c r="U6" s="75"/>
      <c r="W6" s="21"/>
      <c r="X6" s="22"/>
      <c r="Z6" s="20"/>
      <c r="AA6" s="75"/>
      <c r="AC6" s="21"/>
      <c r="AD6" s="22"/>
      <c r="AF6" s="20"/>
      <c r="AG6" s="75"/>
      <c r="AI6" s="21"/>
      <c r="AJ6" s="22"/>
      <c r="AL6" s="20"/>
      <c r="AM6" s="75"/>
      <c r="AO6" s="21"/>
      <c r="AP6" s="22"/>
      <c r="AR6" s="20"/>
      <c r="AS6" s="75"/>
      <c r="AU6" s="21"/>
      <c r="AV6" s="22"/>
      <c r="AX6" s="20"/>
      <c r="AY6" s="75"/>
      <c r="BA6" s="21"/>
      <c r="BB6" s="22"/>
      <c r="BD6" s="20"/>
      <c r="BE6" s="75"/>
      <c r="BG6" s="21"/>
      <c r="BH6" s="22"/>
      <c r="BJ6" s="20"/>
      <c r="BK6" s="75"/>
      <c r="BM6" s="21"/>
      <c r="BN6" s="22"/>
      <c r="BP6" s="20"/>
      <c r="BQ6" s="75"/>
      <c r="BS6" s="21"/>
      <c r="BT6" s="22"/>
      <c r="BV6" s="20"/>
      <c r="BW6" s="75"/>
      <c r="BY6" s="21"/>
      <c r="BZ6" s="22"/>
      <c r="CB6" s="20"/>
      <c r="CC6" s="75"/>
      <c r="CE6" s="21"/>
      <c r="CF6" s="22"/>
      <c r="CH6" s="20"/>
      <c r="CI6" s="75"/>
      <c r="CK6" s="21"/>
      <c r="CL6" s="22"/>
      <c r="CN6" s="20"/>
      <c r="CO6" s="75"/>
      <c r="CQ6" s="21"/>
      <c r="CR6" s="22"/>
      <c r="CT6" s="20"/>
      <c r="CU6" s="75"/>
      <c r="CW6" s="21"/>
      <c r="CX6" s="22"/>
      <c r="CZ6" s="20"/>
      <c r="DA6" s="75"/>
      <c r="DC6" s="21"/>
      <c r="DD6" s="22"/>
      <c r="DF6" s="20"/>
      <c r="DG6" s="75"/>
      <c r="DI6" s="21"/>
      <c r="DJ6" s="22"/>
      <c r="DL6" s="20"/>
      <c r="DM6" s="75"/>
      <c r="DO6" s="21"/>
      <c r="DP6" s="22"/>
      <c r="DR6" s="20"/>
      <c r="DS6" s="75"/>
      <c r="DU6" s="21"/>
      <c r="DV6" s="22"/>
      <c r="DX6" s="20"/>
      <c r="DY6" s="75"/>
      <c r="EA6" s="21"/>
      <c r="EB6" s="22"/>
      <c r="ED6" s="20"/>
      <c r="EE6" s="75"/>
      <c r="EG6" s="21"/>
      <c r="EH6" s="22"/>
      <c r="EJ6" s="20"/>
      <c r="EK6" s="75"/>
      <c r="EM6" s="21"/>
      <c r="EN6" s="22"/>
      <c r="EP6" s="20"/>
      <c r="EQ6" s="75"/>
      <c r="ES6" s="21"/>
      <c r="ET6" s="22"/>
      <c r="EV6" s="20"/>
      <c r="EW6" s="75"/>
      <c r="EY6" s="21"/>
      <c r="EZ6" s="22"/>
      <c r="FB6" s="20"/>
      <c r="FC6" s="75"/>
      <c r="FE6" s="21"/>
      <c r="FF6" s="22"/>
      <c r="FH6" s="20"/>
      <c r="FI6" s="75"/>
      <c r="FK6" s="21"/>
      <c r="FL6" s="22"/>
      <c r="FN6" s="20"/>
      <c r="FO6" s="75"/>
      <c r="FQ6" s="21"/>
      <c r="FR6" s="22"/>
      <c r="FT6" s="20"/>
      <c r="FU6" s="75"/>
      <c r="FW6" s="21"/>
      <c r="FX6" s="22"/>
      <c r="FZ6" s="20"/>
      <c r="GA6" s="75"/>
      <c r="GC6" s="21"/>
      <c r="GD6" s="22"/>
      <c r="GF6" s="20"/>
      <c r="GG6" s="75"/>
      <c r="GI6" s="21"/>
      <c r="GJ6" s="22"/>
      <c r="GL6" s="20"/>
      <c r="GM6" s="75"/>
      <c r="GO6" s="21"/>
      <c r="GP6" s="22"/>
      <c r="GR6" s="20"/>
      <c r="GS6" s="75"/>
      <c r="GU6" s="21"/>
      <c r="GV6" s="22"/>
      <c r="GX6" s="20"/>
      <c r="GY6" s="75"/>
      <c r="HA6" s="21"/>
      <c r="HB6" s="22"/>
      <c r="HD6" s="20"/>
      <c r="HE6" s="75"/>
      <c r="HG6" s="21"/>
      <c r="HH6" s="22"/>
      <c r="HJ6" s="20"/>
      <c r="HK6" s="75"/>
      <c r="HM6" s="21"/>
      <c r="HN6" s="22"/>
      <c r="HP6" s="20"/>
      <c r="HQ6" s="75"/>
      <c r="HS6" s="21"/>
      <c r="HT6" s="22"/>
      <c r="HV6" s="20"/>
      <c r="HW6" s="75"/>
      <c r="HY6" s="21"/>
      <c r="HZ6" s="22"/>
      <c r="IB6" s="20"/>
      <c r="IC6" s="75"/>
      <c r="IE6" s="21"/>
      <c r="IF6" s="22"/>
      <c r="IH6" s="20"/>
      <c r="II6" s="75"/>
      <c r="IK6" s="21"/>
      <c r="IL6" s="22"/>
      <c r="IN6" s="20"/>
      <c r="IO6" s="75"/>
      <c r="IQ6" s="21"/>
      <c r="IR6" s="22"/>
      <c r="IT6" s="20"/>
      <c r="IU6" s="75"/>
    </row>
    <row r="7" spans="2:256" ht="13.15">
      <c r="B7" s="20">
        <v>2</v>
      </c>
      <c r="C7" s="75" t="s">
        <v>47</v>
      </c>
      <c r="D7" s="15" t="s">
        <v>39</v>
      </c>
      <c r="E7" s="21" t="s">
        <v>59</v>
      </c>
      <c r="F7" s="22" t="s">
        <v>69</v>
      </c>
      <c r="H7" s="20"/>
      <c r="I7" s="75"/>
      <c r="K7" s="21"/>
      <c r="L7" s="22"/>
      <c r="N7" s="20"/>
      <c r="O7" s="75"/>
      <c r="Q7" s="21"/>
      <c r="R7" s="22"/>
      <c r="T7" s="20"/>
      <c r="U7" s="75"/>
      <c r="W7" s="21"/>
      <c r="X7" s="22"/>
      <c r="Z7" s="20"/>
      <c r="AA7" s="75"/>
      <c r="AC7" s="21"/>
      <c r="AD7" s="22"/>
      <c r="AF7" s="20"/>
      <c r="AG7" s="75"/>
      <c r="AI7" s="21"/>
      <c r="AJ7" s="22"/>
      <c r="AL7" s="20"/>
      <c r="AM7" s="75"/>
      <c r="AO7" s="21"/>
      <c r="AP7" s="22"/>
      <c r="AR7" s="20"/>
      <c r="AS7" s="75"/>
      <c r="AU7" s="21"/>
      <c r="AV7" s="22"/>
      <c r="AX7" s="20"/>
      <c r="AY7" s="75"/>
      <c r="BA7" s="21"/>
      <c r="BB7" s="22"/>
      <c r="BD7" s="20"/>
      <c r="BE7" s="75"/>
      <c r="BG7" s="21"/>
      <c r="BH7" s="22"/>
      <c r="BJ7" s="20"/>
      <c r="BK7" s="75"/>
      <c r="BM7" s="21"/>
      <c r="BN7" s="22"/>
      <c r="BP7" s="20"/>
      <c r="BQ7" s="75"/>
      <c r="BS7" s="21"/>
      <c r="BT7" s="22"/>
      <c r="BV7" s="20"/>
      <c r="BW7" s="75"/>
      <c r="BY7" s="21"/>
      <c r="BZ7" s="22"/>
      <c r="CB7" s="20"/>
      <c r="CC7" s="75"/>
      <c r="CE7" s="21"/>
      <c r="CF7" s="22"/>
      <c r="CH7" s="20"/>
      <c r="CI7" s="75"/>
      <c r="CK7" s="21"/>
      <c r="CL7" s="22"/>
      <c r="CN7" s="20"/>
      <c r="CO7" s="75"/>
      <c r="CQ7" s="21"/>
      <c r="CR7" s="22"/>
      <c r="CT7" s="20"/>
      <c r="CU7" s="75"/>
      <c r="CW7" s="21"/>
      <c r="CX7" s="22"/>
      <c r="CZ7" s="20"/>
      <c r="DA7" s="75"/>
      <c r="DC7" s="21"/>
      <c r="DD7" s="22"/>
      <c r="DF7" s="20"/>
      <c r="DG7" s="75"/>
      <c r="DI7" s="21"/>
      <c r="DJ7" s="22"/>
      <c r="DL7" s="20"/>
      <c r="DM7" s="75"/>
      <c r="DO7" s="21"/>
      <c r="DP7" s="22"/>
      <c r="DR7" s="20"/>
      <c r="DS7" s="75"/>
      <c r="DU7" s="21"/>
      <c r="DV7" s="22"/>
      <c r="DX7" s="20"/>
      <c r="DY7" s="75"/>
      <c r="EA7" s="21"/>
      <c r="EB7" s="22"/>
      <c r="ED7" s="20"/>
      <c r="EE7" s="75"/>
      <c r="EG7" s="21"/>
      <c r="EH7" s="22"/>
      <c r="EJ7" s="20"/>
      <c r="EK7" s="75"/>
      <c r="EM7" s="21"/>
      <c r="EN7" s="22"/>
      <c r="EP7" s="20"/>
      <c r="EQ7" s="75"/>
      <c r="ES7" s="21"/>
      <c r="ET7" s="22"/>
      <c r="EV7" s="20"/>
      <c r="EW7" s="75"/>
      <c r="EY7" s="21"/>
      <c r="EZ7" s="22"/>
      <c r="FB7" s="20"/>
      <c r="FC7" s="75"/>
      <c r="FE7" s="21"/>
      <c r="FF7" s="22"/>
      <c r="FH7" s="20"/>
      <c r="FI7" s="75"/>
      <c r="FK7" s="21"/>
      <c r="FL7" s="22"/>
      <c r="FN7" s="20"/>
      <c r="FO7" s="75"/>
      <c r="FQ7" s="21"/>
      <c r="FR7" s="22"/>
      <c r="FT7" s="20"/>
      <c r="FU7" s="75"/>
      <c r="FW7" s="21"/>
      <c r="FX7" s="22"/>
      <c r="FZ7" s="20"/>
      <c r="GA7" s="75"/>
      <c r="GC7" s="21"/>
      <c r="GD7" s="22"/>
      <c r="GF7" s="20"/>
      <c r="GG7" s="75"/>
      <c r="GI7" s="21"/>
      <c r="GJ7" s="22"/>
      <c r="GL7" s="20"/>
      <c r="GM7" s="75"/>
      <c r="GO7" s="21"/>
      <c r="GP7" s="22"/>
      <c r="GR7" s="20"/>
      <c r="GS7" s="75"/>
      <c r="GU7" s="21"/>
      <c r="GV7" s="22"/>
      <c r="GX7" s="20"/>
      <c r="GY7" s="75"/>
      <c r="HA7" s="21"/>
      <c r="HB7" s="22"/>
      <c r="HD7" s="20"/>
      <c r="HE7" s="75"/>
      <c r="HG7" s="21"/>
      <c r="HH7" s="22"/>
      <c r="HJ7" s="20"/>
      <c r="HK7" s="75"/>
      <c r="HM7" s="21"/>
      <c r="HN7" s="22"/>
      <c r="HP7" s="20"/>
      <c r="HQ7" s="75"/>
      <c r="HS7" s="21"/>
      <c r="HT7" s="22"/>
      <c r="HV7" s="20"/>
      <c r="HW7" s="75"/>
      <c r="HY7" s="21"/>
      <c r="HZ7" s="22"/>
      <c r="IB7" s="20"/>
      <c r="IC7" s="75"/>
      <c r="IE7" s="21"/>
      <c r="IF7" s="22"/>
      <c r="IH7" s="20"/>
      <c r="II7" s="75"/>
      <c r="IK7" s="21"/>
      <c r="IL7" s="22"/>
      <c r="IN7" s="20"/>
      <c r="IO7" s="75"/>
      <c r="IQ7" s="21"/>
      <c r="IR7" s="22"/>
      <c r="IT7" s="20"/>
      <c r="IU7" s="75"/>
    </row>
    <row r="8" spans="2:256" ht="13.15">
      <c r="B8" s="20">
        <v>3</v>
      </c>
      <c r="C8" s="75" t="s">
        <v>48</v>
      </c>
      <c r="D8" s="15" t="s">
        <v>14</v>
      </c>
      <c r="E8" s="21" t="s">
        <v>55</v>
      </c>
      <c r="F8" s="22" t="s">
        <v>29</v>
      </c>
      <c r="H8" s="20"/>
      <c r="I8" s="75"/>
      <c r="K8" s="21"/>
      <c r="L8" s="22"/>
      <c r="N8" s="20"/>
      <c r="O8" s="75"/>
      <c r="Q8" s="21"/>
      <c r="R8" s="22"/>
      <c r="T8" s="20"/>
      <c r="U8" s="75"/>
      <c r="W8" s="21"/>
      <c r="X8" s="22"/>
      <c r="Z8" s="20"/>
      <c r="AA8" s="75"/>
      <c r="AC8" s="21"/>
      <c r="AD8" s="22"/>
      <c r="AF8" s="20"/>
      <c r="AG8" s="75"/>
      <c r="AI8" s="21"/>
      <c r="AJ8" s="22"/>
      <c r="AL8" s="20"/>
      <c r="AM8" s="75"/>
      <c r="AO8" s="21"/>
      <c r="AP8" s="22"/>
      <c r="AR8" s="20"/>
      <c r="AS8" s="75"/>
      <c r="AU8" s="21"/>
      <c r="AV8" s="22"/>
      <c r="AX8" s="20"/>
      <c r="AY8" s="75"/>
      <c r="BA8" s="21"/>
      <c r="BB8" s="22"/>
      <c r="BD8" s="20"/>
      <c r="BE8" s="75"/>
      <c r="BG8" s="21"/>
      <c r="BH8" s="22"/>
      <c r="BJ8" s="20"/>
      <c r="BK8" s="75"/>
      <c r="BM8" s="21"/>
      <c r="BN8" s="22"/>
      <c r="BP8" s="20"/>
      <c r="BQ8" s="75"/>
      <c r="BS8" s="21"/>
      <c r="BT8" s="22"/>
      <c r="BV8" s="20"/>
      <c r="BW8" s="75"/>
      <c r="BY8" s="21"/>
      <c r="BZ8" s="22"/>
      <c r="CB8" s="20"/>
      <c r="CC8" s="75"/>
      <c r="CE8" s="21"/>
      <c r="CF8" s="22"/>
      <c r="CH8" s="20"/>
      <c r="CI8" s="75"/>
      <c r="CK8" s="21"/>
      <c r="CL8" s="22"/>
      <c r="CN8" s="20"/>
      <c r="CO8" s="75"/>
      <c r="CQ8" s="21"/>
      <c r="CR8" s="22"/>
      <c r="CT8" s="20"/>
      <c r="CU8" s="75"/>
      <c r="CW8" s="21"/>
      <c r="CX8" s="22"/>
      <c r="CZ8" s="20"/>
      <c r="DA8" s="75"/>
      <c r="DC8" s="21"/>
      <c r="DD8" s="22"/>
      <c r="DF8" s="20"/>
      <c r="DG8" s="75"/>
      <c r="DI8" s="21"/>
      <c r="DJ8" s="22"/>
      <c r="DL8" s="20"/>
      <c r="DM8" s="75"/>
      <c r="DO8" s="21"/>
      <c r="DP8" s="22"/>
      <c r="DR8" s="20"/>
      <c r="DS8" s="75"/>
      <c r="DU8" s="21"/>
      <c r="DV8" s="22"/>
      <c r="DX8" s="20"/>
      <c r="DY8" s="75"/>
      <c r="EA8" s="21"/>
      <c r="EB8" s="22"/>
      <c r="ED8" s="20"/>
      <c r="EE8" s="75"/>
      <c r="EG8" s="21"/>
      <c r="EH8" s="22"/>
      <c r="EJ8" s="20"/>
      <c r="EK8" s="75"/>
      <c r="EM8" s="21"/>
      <c r="EN8" s="22"/>
      <c r="EP8" s="20"/>
      <c r="EQ8" s="75"/>
      <c r="ES8" s="21"/>
      <c r="ET8" s="22"/>
      <c r="EV8" s="20"/>
      <c r="EW8" s="75"/>
      <c r="EY8" s="21"/>
      <c r="EZ8" s="22"/>
      <c r="FB8" s="20"/>
      <c r="FC8" s="75"/>
      <c r="FE8" s="21"/>
      <c r="FF8" s="22"/>
      <c r="FH8" s="20"/>
      <c r="FI8" s="75"/>
      <c r="FK8" s="21"/>
      <c r="FL8" s="22"/>
      <c r="FN8" s="20"/>
      <c r="FO8" s="75"/>
      <c r="FQ8" s="21"/>
      <c r="FR8" s="22"/>
      <c r="FT8" s="20"/>
      <c r="FU8" s="75"/>
      <c r="FW8" s="21"/>
      <c r="FX8" s="22"/>
      <c r="FZ8" s="20"/>
      <c r="GA8" s="75"/>
      <c r="GC8" s="21"/>
      <c r="GD8" s="22"/>
      <c r="GF8" s="20"/>
      <c r="GG8" s="75"/>
      <c r="GI8" s="21"/>
      <c r="GJ8" s="22"/>
      <c r="GL8" s="20"/>
      <c r="GM8" s="75"/>
      <c r="GO8" s="21"/>
      <c r="GP8" s="22"/>
      <c r="GR8" s="20"/>
      <c r="GS8" s="75"/>
      <c r="GU8" s="21"/>
      <c r="GV8" s="22"/>
      <c r="GX8" s="20"/>
      <c r="GY8" s="75"/>
      <c r="HA8" s="21"/>
      <c r="HB8" s="22"/>
      <c r="HD8" s="20"/>
      <c r="HE8" s="75"/>
      <c r="HG8" s="21"/>
      <c r="HH8" s="22"/>
      <c r="HJ8" s="20"/>
      <c r="HK8" s="75"/>
      <c r="HM8" s="21"/>
      <c r="HN8" s="22"/>
      <c r="HP8" s="20"/>
      <c r="HQ8" s="75"/>
      <c r="HS8" s="21"/>
      <c r="HT8" s="22"/>
      <c r="HV8" s="20"/>
      <c r="HW8" s="75"/>
      <c r="HY8" s="21"/>
      <c r="HZ8" s="22"/>
      <c r="IB8" s="20"/>
      <c r="IC8" s="75"/>
      <c r="IE8" s="21"/>
      <c r="IF8" s="22"/>
      <c r="IH8" s="20"/>
      <c r="II8" s="75"/>
      <c r="IK8" s="21"/>
      <c r="IL8" s="22"/>
      <c r="IN8" s="20"/>
      <c r="IO8" s="75"/>
      <c r="IQ8" s="21"/>
      <c r="IR8" s="22"/>
      <c r="IT8" s="20"/>
      <c r="IU8" s="75"/>
    </row>
    <row r="11" spans="2:256">
      <c r="B11" s="23" t="s">
        <v>41</v>
      </c>
      <c r="H11" s="23"/>
      <c r="N11" s="23"/>
      <c r="T11" s="23"/>
      <c r="Z11" s="23"/>
      <c r="AF11" s="23"/>
      <c r="AL11" s="23"/>
      <c r="AR11" s="23"/>
      <c r="AX11" s="23"/>
      <c r="BD11" s="23"/>
      <c r="BJ11" s="23"/>
      <c r="BP11" s="23"/>
      <c r="BV11" s="23"/>
      <c r="CB11" s="23"/>
      <c r="CH11" s="23"/>
      <c r="CN11" s="23"/>
      <c r="CT11" s="23"/>
      <c r="CZ11" s="23"/>
      <c r="DF11" s="23"/>
      <c r="DL11" s="23"/>
      <c r="DR11" s="23"/>
      <c r="DX11" s="23"/>
      <c r="ED11" s="23"/>
      <c r="EJ11" s="23"/>
      <c r="EP11" s="23"/>
      <c r="EV11" s="23"/>
      <c r="FB11" s="23"/>
      <c r="FH11" s="23"/>
      <c r="FN11" s="23"/>
      <c r="FT11" s="23"/>
      <c r="FZ11" s="23"/>
      <c r="GF11" s="23"/>
      <c r="GL11" s="23"/>
      <c r="GR11" s="23"/>
      <c r="GX11" s="23"/>
      <c r="HD11" s="23"/>
      <c r="HJ11" s="23"/>
      <c r="HP11" s="23"/>
      <c r="HV11" s="23"/>
      <c r="IB11" s="23"/>
      <c r="IH11" s="23"/>
      <c r="IN11" s="23"/>
      <c r="IT11" s="23"/>
    </row>
    <row r="13" spans="2:256">
      <c r="C13" s="76"/>
      <c r="I13" s="76"/>
      <c r="O13" s="76"/>
      <c r="U13" s="76"/>
      <c r="AA13" s="76"/>
      <c r="AG13" s="76"/>
      <c r="AM13" s="76"/>
      <c r="AS13" s="76"/>
      <c r="AY13" s="76"/>
      <c r="BE13" s="76"/>
      <c r="BK13" s="76"/>
      <c r="BQ13" s="76"/>
      <c r="BW13" s="76"/>
      <c r="CC13" s="76"/>
      <c r="CI13" s="76"/>
      <c r="CO13" s="76"/>
      <c r="CU13" s="76"/>
      <c r="DA13" s="76"/>
      <c r="DG13" s="76"/>
      <c r="DM13" s="76"/>
      <c r="DS13" s="76"/>
      <c r="DY13" s="76"/>
      <c r="EE13" s="76"/>
      <c r="EK13" s="76"/>
      <c r="EQ13" s="76"/>
      <c r="EW13" s="76"/>
      <c r="FC13" s="76"/>
      <c r="FI13" s="76"/>
      <c r="FO13" s="76"/>
      <c r="FU13" s="76"/>
      <c r="GA13" s="76"/>
      <c r="GG13" s="76"/>
      <c r="GM13" s="76"/>
      <c r="GS13" s="76"/>
      <c r="GY13" s="76"/>
      <c r="HE13" s="76"/>
      <c r="HK13" s="76"/>
      <c r="HQ13" s="76"/>
      <c r="HW13" s="76"/>
      <c r="IC13" s="76"/>
      <c r="II13" s="76"/>
      <c r="IO13" s="76"/>
      <c r="IU13" s="76"/>
    </row>
    <row r="14" spans="2:256" ht="13.15">
      <c r="B14" s="17" t="s">
        <v>11</v>
      </c>
      <c r="F14" s="24"/>
      <c r="H14" s="17"/>
      <c r="L14" s="24"/>
      <c r="N14" s="17"/>
      <c r="R14" s="24"/>
      <c r="T14" s="17"/>
      <c r="X14" s="24"/>
      <c r="Z14" s="17"/>
      <c r="AD14" s="24"/>
      <c r="AF14" s="17"/>
      <c r="AJ14" s="24"/>
      <c r="AL14" s="17"/>
      <c r="AP14" s="24"/>
      <c r="AR14" s="17"/>
      <c r="AV14" s="24"/>
      <c r="AX14" s="17"/>
      <c r="BB14" s="24"/>
      <c r="BD14" s="17"/>
      <c r="BH14" s="24"/>
      <c r="BJ14" s="17"/>
      <c r="BN14" s="24"/>
      <c r="BP14" s="17"/>
      <c r="BT14" s="24"/>
      <c r="BV14" s="17"/>
      <c r="BZ14" s="24"/>
      <c r="CB14" s="17"/>
      <c r="CF14" s="24"/>
      <c r="CH14" s="17"/>
      <c r="CL14" s="24"/>
      <c r="CN14" s="17"/>
      <c r="CR14" s="24"/>
      <c r="CT14" s="17"/>
      <c r="CX14" s="24"/>
      <c r="CZ14" s="17"/>
      <c r="DD14" s="24"/>
      <c r="DF14" s="17"/>
      <c r="DJ14" s="24"/>
      <c r="DL14" s="17"/>
      <c r="DP14" s="24"/>
      <c r="DR14" s="17"/>
      <c r="DV14" s="24"/>
      <c r="DX14" s="17"/>
      <c r="EB14" s="24"/>
      <c r="ED14" s="17"/>
      <c r="EH14" s="24"/>
      <c r="EJ14" s="17"/>
      <c r="EN14" s="24"/>
      <c r="EP14" s="17"/>
      <c r="ET14" s="24"/>
      <c r="EV14" s="17"/>
      <c r="EZ14" s="24"/>
      <c r="FB14" s="17"/>
      <c r="FF14" s="24"/>
      <c r="FH14" s="17"/>
      <c r="FL14" s="24"/>
      <c r="FN14" s="17"/>
      <c r="FR14" s="24"/>
      <c r="FT14" s="17"/>
      <c r="FX14" s="24"/>
      <c r="FZ14" s="17"/>
      <c r="GD14" s="24"/>
      <c r="GF14" s="17"/>
      <c r="GJ14" s="24"/>
      <c r="GL14" s="17"/>
      <c r="GP14" s="24"/>
      <c r="GR14" s="17"/>
      <c r="GV14" s="24"/>
      <c r="GX14" s="17"/>
      <c r="HB14" s="24"/>
      <c r="HD14" s="17"/>
      <c r="HH14" s="24"/>
      <c r="HJ14" s="17"/>
      <c r="HN14" s="24"/>
      <c r="HP14" s="17"/>
      <c r="HT14" s="24"/>
      <c r="HV14" s="17"/>
      <c r="HZ14" s="24"/>
      <c r="IB14" s="17"/>
      <c r="IF14" s="24"/>
      <c r="IH14" s="17"/>
      <c r="IL14" s="24"/>
      <c r="IN14" s="17"/>
      <c r="IR14" s="24"/>
      <c r="IT14" s="17"/>
    </row>
    <row r="15" spans="2:256" ht="13.15">
      <c r="B15" s="15" t="s">
        <v>42</v>
      </c>
      <c r="C15" s="75" t="s">
        <v>13</v>
      </c>
      <c r="I15" s="75"/>
      <c r="O15" s="75"/>
      <c r="U15" s="75"/>
      <c r="AA15" s="75"/>
      <c r="AG15" s="75"/>
      <c r="AM15" s="75"/>
      <c r="AS15" s="75"/>
      <c r="AY15" s="75"/>
      <c r="BE15" s="75"/>
      <c r="BK15" s="75"/>
      <c r="BQ15" s="75"/>
      <c r="BW15" s="75"/>
      <c r="CC15" s="75"/>
      <c r="CI15" s="75"/>
      <c r="CO15" s="75"/>
      <c r="CU15" s="75"/>
      <c r="DA15" s="75"/>
      <c r="DG15" s="75"/>
      <c r="DM15" s="75"/>
      <c r="DS15" s="75"/>
      <c r="DY15" s="75"/>
      <c r="EE15" s="75"/>
      <c r="EK15" s="75"/>
      <c r="EQ15" s="75"/>
      <c r="EW15" s="75"/>
      <c r="FC15" s="75"/>
      <c r="FI15" s="75"/>
      <c r="FO15" s="75"/>
      <c r="FU15" s="75"/>
      <c r="GA15" s="75"/>
      <c r="GG15" s="75"/>
      <c r="GM15" s="75"/>
      <c r="GS15" s="75"/>
      <c r="GY15" s="75"/>
      <c r="HE15" s="75"/>
      <c r="HK15" s="75"/>
      <c r="HQ15" s="75"/>
      <c r="HW15" s="75"/>
      <c r="IC15" s="75"/>
      <c r="II15" s="75"/>
      <c r="IO15" s="75"/>
      <c r="IU15" s="75"/>
    </row>
    <row r="19" spans="2:256" s="25" customFormat="1" ht="33.75" customHeight="1">
      <c r="B19" s="104" t="s">
        <v>43</v>
      </c>
      <c r="C19" s="104"/>
      <c r="D19" s="104"/>
      <c r="E19" s="104"/>
      <c r="F19" s="104"/>
      <c r="H19" s="104"/>
      <c r="I19" s="104"/>
      <c r="J19" s="104"/>
      <c r="K19" s="104"/>
      <c r="L19" s="104"/>
      <c r="N19" s="104"/>
      <c r="O19" s="104"/>
      <c r="P19" s="104"/>
      <c r="Q19" s="104"/>
      <c r="R19" s="104"/>
      <c r="T19" s="104"/>
      <c r="U19" s="104"/>
      <c r="V19" s="104"/>
      <c r="W19" s="104"/>
      <c r="X19" s="104"/>
      <c r="Z19" s="104"/>
      <c r="AA19" s="104"/>
      <c r="AB19" s="104"/>
      <c r="AC19" s="104"/>
      <c r="AD19" s="104"/>
      <c r="AF19" s="104"/>
      <c r="AG19" s="104"/>
      <c r="AH19" s="104"/>
      <c r="AI19" s="104"/>
      <c r="AJ19" s="104"/>
      <c r="AL19" s="104"/>
      <c r="AM19" s="104"/>
      <c r="AN19" s="104"/>
      <c r="AO19" s="104"/>
      <c r="AP19" s="104"/>
      <c r="AR19" s="104"/>
      <c r="AS19" s="104"/>
      <c r="AT19" s="104"/>
      <c r="AU19" s="104"/>
      <c r="AV19" s="104"/>
      <c r="AX19" s="104"/>
      <c r="AY19" s="104"/>
      <c r="AZ19" s="104"/>
      <c r="BA19" s="104"/>
      <c r="BB19" s="104"/>
      <c r="BD19" s="104"/>
      <c r="BE19" s="104"/>
      <c r="BF19" s="104"/>
      <c r="BG19" s="104"/>
      <c r="BH19" s="104"/>
      <c r="BJ19" s="104"/>
      <c r="BK19" s="104"/>
      <c r="BL19" s="104"/>
      <c r="BM19" s="104"/>
      <c r="BN19" s="104"/>
      <c r="BP19" s="104"/>
      <c r="BQ19" s="104"/>
      <c r="BR19" s="104"/>
      <c r="BS19" s="104"/>
      <c r="BT19" s="104"/>
      <c r="BV19" s="104"/>
      <c r="BW19" s="104"/>
      <c r="BX19" s="104"/>
      <c r="BY19" s="104"/>
      <c r="BZ19" s="104"/>
      <c r="CB19" s="104"/>
      <c r="CC19" s="104"/>
      <c r="CD19" s="104"/>
      <c r="CE19" s="104"/>
      <c r="CF19" s="104"/>
      <c r="CH19" s="104"/>
      <c r="CI19" s="104"/>
      <c r="CJ19" s="104"/>
      <c r="CK19" s="104"/>
      <c r="CL19" s="104"/>
      <c r="CN19" s="104"/>
      <c r="CO19" s="104"/>
      <c r="CP19" s="104"/>
      <c r="CQ19" s="104"/>
      <c r="CR19" s="104"/>
      <c r="CT19" s="104"/>
      <c r="CU19" s="104"/>
      <c r="CV19" s="104"/>
      <c r="CW19" s="104"/>
      <c r="CX19" s="104"/>
      <c r="CZ19" s="104"/>
      <c r="DA19" s="104"/>
      <c r="DB19" s="104"/>
      <c r="DC19" s="104"/>
      <c r="DD19" s="104"/>
      <c r="DF19" s="104"/>
      <c r="DG19" s="104"/>
      <c r="DH19" s="104"/>
      <c r="DI19" s="104"/>
      <c r="DJ19" s="104"/>
      <c r="DL19" s="104"/>
      <c r="DM19" s="104"/>
      <c r="DN19" s="104"/>
      <c r="DO19" s="104"/>
      <c r="DP19" s="104"/>
      <c r="DR19" s="104"/>
      <c r="DS19" s="104"/>
      <c r="DT19" s="104"/>
      <c r="DU19" s="104"/>
      <c r="DV19" s="104"/>
      <c r="DX19" s="104"/>
      <c r="DY19" s="104"/>
      <c r="DZ19" s="104"/>
      <c r="EA19" s="104"/>
      <c r="EB19" s="104"/>
      <c r="ED19" s="104"/>
      <c r="EE19" s="104"/>
      <c r="EF19" s="104"/>
      <c r="EG19" s="104"/>
      <c r="EH19" s="104"/>
      <c r="EJ19" s="104"/>
      <c r="EK19" s="104"/>
      <c r="EL19" s="104"/>
      <c r="EM19" s="104"/>
      <c r="EN19" s="104"/>
      <c r="EP19" s="104"/>
      <c r="EQ19" s="104"/>
      <c r="ER19" s="104"/>
      <c r="ES19" s="104"/>
      <c r="ET19" s="104"/>
      <c r="EV19" s="104"/>
      <c r="EW19" s="104"/>
      <c r="EX19" s="104"/>
      <c r="EY19" s="104"/>
      <c r="EZ19" s="104"/>
      <c r="FB19" s="104"/>
      <c r="FC19" s="104"/>
      <c r="FD19" s="104"/>
      <c r="FE19" s="104"/>
      <c r="FF19" s="104"/>
      <c r="FH19" s="104"/>
      <c r="FI19" s="104"/>
      <c r="FJ19" s="104"/>
      <c r="FK19" s="104"/>
      <c r="FL19" s="104"/>
      <c r="FN19" s="104"/>
      <c r="FO19" s="104"/>
      <c r="FP19" s="104"/>
      <c r="FQ19" s="104"/>
      <c r="FR19" s="104"/>
      <c r="FT19" s="104"/>
      <c r="FU19" s="104"/>
      <c r="FV19" s="104"/>
      <c r="FW19" s="104"/>
      <c r="FX19" s="104"/>
      <c r="FZ19" s="104"/>
      <c r="GA19" s="104"/>
      <c r="GB19" s="104"/>
      <c r="GC19" s="104"/>
      <c r="GD19" s="104"/>
      <c r="GF19" s="104"/>
      <c r="GG19" s="104"/>
      <c r="GH19" s="104"/>
      <c r="GI19" s="104"/>
      <c r="GJ19" s="104"/>
      <c r="GL19" s="104"/>
      <c r="GM19" s="104"/>
      <c r="GN19" s="104"/>
      <c r="GO19" s="104"/>
      <c r="GP19" s="104"/>
      <c r="GR19" s="104"/>
      <c r="GS19" s="104"/>
      <c r="GT19" s="104"/>
      <c r="GU19" s="104"/>
      <c r="GV19" s="104"/>
      <c r="GX19" s="104"/>
      <c r="GY19" s="104"/>
      <c r="GZ19" s="104"/>
      <c r="HA19" s="104"/>
      <c r="HB19" s="104"/>
      <c r="HD19" s="104"/>
      <c r="HE19" s="104"/>
      <c r="HF19" s="104"/>
      <c r="HG19" s="104"/>
      <c r="HH19" s="104"/>
      <c r="HJ19" s="104"/>
      <c r="HK19" s="104"/>
      <c r="HL19" s="104"/>
      <c r="HM19" s="104"/>
      <c r="HN19" s="104"/>
      <c r="HP19" s="104"/>
      <c r="HQ19" s="104"/>
      <c r="HR19" s="104"/>
      <c r="HS19" s="104"/>
      <c r="HT19" s="104"/>
      <c r="HV19" s="104"/>
      <c r="HW19" s="104"/>
      <c r="HX19" s="104"/>
      <c r="HY19" s="104"/>
      <c r="HZ19" s="104"/>
      <c r="IB19" s="104"/>
      <c r="IC19" s="104"/>
      <c r="ID19" s="104"/>
      <c r="IE19" s="104"/>
      <c r="IF19" s="104"/>
      <c r="IH19" s="104"/>
      <c r="II19" s="104"/>
      <c r="IJ19" s="104"/>
      <c r="IK19" s="104"/>
      <c r="IL19" s="104"/>
      <c r="IN19" s="104"/>
      <c r="IO19" s="104"/>
      <c r="IP19" s="104"/>
      <c r="IQ19" s="104"/>
      <c r="IR19" s="104"/>
      <c r="IT19" s="104"/>
      <c r="IU19" s="106"/>
      <c r="IV19" s="106"/>
    </row>
    <row r="20" spans="2:256" s="25" customFormat="1" ht="11.25" customHeight="1">
      <c r="B20" s="26"/>
      <c r="C20" s="26"/>
      <c r="D20" s="26"/>
      <c r="E20" s="26"/>
      <c r="F20" s="26"/>
      <c r="H20" s="26"/>
      <c r="I20" s="26"/>
      <c r="J20" s="26"/>
      <c r="K20" s="26"/>
      <c r="L20" s="26"/>
      <c r="N20" s="26"/>
      <c r="O20" s="26"/>
      <c r="P20" s="26"/>
      <c r="Q20" s="26"/>
      <c r="R20" s="26"/>
      <c r="T20" s="26"/>
      <c r="U20" s="26"/>
      <c r="V20" s="26"/>
      <c r="W20" s="26"/>
      <c r="X20" s="26"/>
      <c r="Z20" s="26"/>
      <c r="AA20" s="26"/>
      <c r="AB20" s="26"/>
      <c r="AC20" s="26"/>
      <c r="AD20" s="26"/>
      <c r="AF20" s="26"/>
      <c r="AG20" s="26"/>
      <c r="AH20" s="26"/>
      <c r="AI20" s="26"/>
      <c r="AJ20" s="26"/>
      <c r="AL20" s="26"/>
      <c r="AM20" s="26"/>
      <c r="AN20" s="26"/>
      <c r="AO20" s="26"/>
      <c r="AP20" s="26"/>
      <c r="AR20" s="26"/>
      <c r="AS20" s="26"/>
      <c r="AT20" s="26"/>
      <c r="AU20" s="26"/>
      <c r="AV20" s="26"/>
      <c r="AX20" s="26"/>
      <c r="AY20" s="26"/>
      <c r="AZ20" s="26"/>
      <c r="BA20" s="26"/>
      <c r="BB20" s="26"/>
      <c r="BD20" s="26"/>
      <c r="BE20" s="26"/>
      <c r="BF20" s="26"/>
      <c r="BG20" s="26"/>
      <c r="BH20" s="26"/>
      <c r="BJ20" s="26"/>
      <c r="BK20" s="26"/>
      <c r="BL20" s="26"/>
      <c r="BM20" s="26"/>
      <c r="BN20" s="26"/>
      <c r="BP20" s="26"/>
      <c r="BQ20" s="26"/>
      <c r="BR20" s="26"/>
      <c r="BS20" s="26"/>
      <c r="BT20" s="26"/>
      <c r="BV20" s="26"/>
      <c r="BW20" s="26"/>
      <c r="BX20" s="26"/>
      <c r="BY20" s="26"/>
      <c r="BZ20" s="26"/>
      <c r="CB20" s="26"/>
      <c r="CC20" s="26"/>
      <c r="CD20" s="26"/>
      <c r="CE20" s="26"/>
      <c r="CF20" s="26"/>
      <c r="CH20" s="26"/>
      <c r="CI20" s="26"/>
      <c r="CJ20" s="26"/>
      <c r="CK20" s="26"/>
      <c r="CL20" s="26"/>
      <c r="CN20" s="26"/>
      <c r="CO20" s="26"/>
      <c r="CP20" s="26"/>
      <c r="CQ20" s="26"/>
      <c r="CR20" s="26"/>
      <c r="CT20" s="26"/>
      <c r="CU20" s="26"/>
      <c r="CV20" s="26"/>
      <c r="CW20" s="26"/>
      <c r="CX20" s="26"/>
      <c r="CZ20" s="26"/>
      <c r="DA20" s="26"/>
      <c r="DB20" s="26"/>
      <c r="DC20" s="26"/>
      <c r="DD20" s="26"/>
      <c r="DF20" s="26"/>
      <c r="DG20" s="26"/>
      <c r="DH20" s="26"/>
      <c r="DI20" s="26"/>
      <c r="DJ20" s="26"/>
      <c r="DL20" s="26"/>
      <c r="DM20" s="26"/>
      <c r="DN20" s="26"/>
      <c r="DO20" s="26"/>
      <c r="DP20" s="26"/>
      <c r="DR20" s="26"/>
      <c r="DS20" s="26"/>
      <c r="DT20" s="26"/>
      <c r="DU20" s="26"/>
      <c r="DV20" s="26"/>
      <c r="DX20" s="26"/>
      <c r="DY20" s="26"/>
      <c r="DZ20" s="26"/>
      <c r="EA20" s="26"/>
      <c r="EB20" s="26"/>
      <c r="ED20" s="26"/>
      <c r="EE20" s="26"/>
      <c r="EF20" s="26"/>
      <c r="EG20" s="26"/>
      <c r="EH20" s="26"/>
      <c r="EJ20" s="26"/>
      <c r="EK20" s="26"/>
      <c r="EL20" s="26"/>
      <c r="EM20" s="26"/>
      <c r="EN20" s="26"/>
      <c r="EP20" s="26"/>
      <c r="EQ20" s="26"/>
      <c r="ER20" s="26"/>
      <c r="ES20" s="26"/>
      <c r="ET20" s="26"/>
      <c r="EV20" s="26"/>
      <c r="EW20" s="26"/>
      <c r="EX20" s="26"/>
      <c r="EY20" s="26"/>
      <c r="EZ20" s="26"/>
      <c r="FB20" s="26"/>
      <c r="FC20" s="26"/>
      <c r="FD20" s="26"/>
      <c r="FE20" s="26"/>
      <c r="FF20" s="26"/>
      <c r="FH20" s="26"/>
      <c r="FI20" s="26"/>
      <c r="FJ20" s="26"/>
      <c r="FK20" s="26"/>
      <c r="FL20" s="26"/>
      <c r="FN20" s="26"/>
      <c r="FO20" s="26"/>
      <c r="FP20" s="26"/>
      <c r="FQ20" s="26"/>
      <c r="FR20" s="26"/>
      <c r="FT20" s="26"/>
      <c r="FU20" s="26"/>
      <c r="FV20" s="26"/>
      <c r="FW20" s="26"/>
      <c r="FX20" s="26"/>
      <c r="FZ20" s="26"/>
      <c r="GA20" s="26"/>
      <c r="GB20" s="26"/>
      <c r="GC20" s="26"/>
      <c r="GD20" s="26"/>
      <c r="GF20" s="26"/>
      <c r="GG20" s="26"/>
      <c r="GH20" s="26"/>
      <c r="GI20" s="26"/>
      <c r="GJ20" s="26"/>
      <c r="GL20" s="26"/>
      <c r="GM20" s="26"/>
      <c r="GN20" s="26"/>
      <c r="GO20" s="26"/>
      <c r="GP20" s="26"/>
      <c r="GR20" s="26"/>
      <c r="GS20" s="26"/>
      <c r="GT20" s="26"/>
      <c r="GU20" s="26"/>
      <c r="GV20" s="26"/>
      <c r="GX20" s="26"/>
      <c r="GY20" s="26"/>
      <c r="GZ20" s="26"/>
      <c r="HA20" s="26"/>
      <c r="HB20" s="26"/>
      <c r="HD20" s="26"/>
      <c r="HE20" s="26"/>
      <c r="HF20" s="26"/>
      <c r="HG20" s="26"/>
      <c r="HH20" s="26"/>
      <c r="HJ20" s="26"/>
      <c r="HK20" s="26"/>
      <c r="HL20" s="26"/>
      <c r="HM20" s="26"/>
      <c r="HN20" s="26"/>
      <c r="HP20" s="26"/>
      <c r="HQ20" s="26"/>
      <c r="HR20" s="26"/>
      <c r="HS20" s="26"/>
      <c r="HT20" s="26"/>
      <c r="HV20" s="26"/>
      <c r="HW20" s="26"/>
      <c r="HX20" s="26"/>
      <c r="HY20" s="26"/>
      <c r="HZ20" s="26"/>
      <c r="IB20" s="26"/>
      <c r="IC20" s="26"/>
      <c r="ID20" s="26"/>
      <c r="IE20" s="26"/>
      <c r="IF20" s="26"/>
      <c r="IH20" s="26"/>
      <c r="II20" s="26"/>
      <c r="IJ20" s="26"/>
      <c r="IK20" s="26"/>
      <c r="IL20" s="26"/>
      <c r="IN20" s="26"/>
      <c r="IO20" s="26"/>
      <c r="IP20" s="26"/>
      <c r="IQ20" s="26"/>
      <c r="IR20" s="26"/>
      <c r="IT20" s="26"/>
      <c r="IU20" s="26"/>
      <c r="IV20" s="26"/>
    </row>
    <row r="21" spans="2:256" s="25" customFormat="1" ht="67.5" customHeight="1">
      <c r="B21" s="103" t="s">
        <v>15</v>
      </c>
      <c r="C21" s="103"/>
      <c r="D21" s="103"/>
      <c r="E21" s="103"/>
      <c r="F21" s="103"/>
      <c r="H21" s="103"/>
      <c r="I21" s="103"/>
      <c r="J21" s="103"/>
      <c r="K21" s="103"/>
      <c r="L21" s="103"/>
      <c r="N21" s="103"/>
      <c r="O21" s="103"/>
      <c r="P21" s="103"/>
      <c r="Q21" s="103"/>
      <c r="R21" s="103"/>
      <c r="T21" s="103"/>
      <c r="U21" s="103"/>
      <c r="V21" s="103"/>
      <c r="W21" s="103"/>
      <c r="X21" s="103"/>
      <c r="Z21" s="103"/>
      <c r="AA21" s="103"/>
      <c r="AB21" s="103"/>
      <c r="AC21" s="103"/>
      <c r="AD21" s="103"/>
      <c r="AF21" s="103"/>
      <c r="AG21" s="103"/>
      <c r="AH21" s="103"/>
      <c r="AI21" s="103"/>
      <c r="AJ21" s="103"/>
      <c r="AL21" s="103"/>
      <c r="AM21" s="103"/>
      <c r="AN21" s="103"/>
      <c r="AO21" s="103"/>
      <c r="AP21" s="103"/>
      <c r="AR21" s="103"/>
      <c r="AS21" s="103"/>
      <c r="AT21" s="103"/>
      <c r="AU21" s="103"/>
      <c r="AV21" s="103"/>
      <c r="AX21" s="103"/>
      <c r="AY21" s="103"/>
      <c r="AZ21" s="103"/>
      <c r="BA21" s="103"/>
      <c r="BB21" s="103"/>
      <c r="BD21" s="103"/>
      <c r="BE21" s="103"/>
      <c r="BF21" s="103"/>
      <c r="BG21" s="103"/>
      <c r="BH21" s="103"/>
      <c r="BJ21" s="103"/>
      <c r="BK21" s="103"/>
      <c r="BL21" s="103"/>
      <c r="BM21" s="103"/>
      <c r="BN21" s="103"/>
      <c r="BP21" s="103"/>
      <c r="BQ21" s="103"/>
      <c r="BR21" s="103"/>
      <c r="BS21" s="103"/>
      <c r="BT21" s="103"/>
      <c r="BV21" s="103"/>
      <c r="BW21" s="103"/>
      <c r="BX21" s="103"/>
      <c r="BY21" s="103"/>
      <c r="BZ21" s="103"/>
      <c r="CB21" s="103"/>
      <c r="CC21" s="103"/>
      <c r="CD21" s="103"/>
      <c r="CE21" s="103"/>
      <c r="CF21" s="103"/>
      <c r="CH21" s="103"/>
      <c r="CI21" s="103"/>
      <c r="CJ21" s="103"/>
      <c r="CK21" s="103"/>
      <c r="CL21" s="103"/>
      <c r="CN21" s="103"/>
      <c r="CO21" s="103"/>
      <c r="CP21" s="103"/>
      <c r="CQ21" s="103"/>
      <c r="CR21" s="103"/>
      <c r="CT21" s="103"/>
      <c r="CU21" s="103"/>
      <c r="CV21" s="103"/>
      <c r="CW21" s="103"/>
      <c r="CX21" s="103"/>
      <c r="CZ21" s="103"/>
      <c r="DA21" s="103"/>
      <c r="DB21" s="103"/>
      <c r="DC21" s="103"/>
      <c r="DD21" s="103"/>
      <c r="DF21" s="103"/>
      <c r="DG21" s="103"/>
      <c r="DH21" s="103"/>
      <c r="DI21" s="103"/>
      <c r="DJ21" s="103"/>
      <c r="DL21" s="103"/>
      <c r="DM21" s="103"/>
      <c r="DN21" s="103"/>
      <c r="DO21" s="103"/>
      <c r="DP21" s="103"/>
      <c r="DR21" s="103"/>
      <c r="DS21" s="103"/>
      <c r="DT21" s="103"/>
      <c r="DU21" s="103"/>
      <c r="DV21" s="103"/>
      <c r="DX21" s="103"/>
      <c r="DY21" s="103"/>
      <c r="DZ21" s="103"/>
      <c r="EA21" s="103"/>
      <c r="EB21" s="103"/>
      <c r="ED21" s="103"/>
      <c r="EE21" s="103"/>
      <c r="EF21" s="103"/>
      <c r="EG21" s="103"/>
      <c r="EH21" s="103"/>
      <c r="EJ21" s="103"/>
      <c r="EK21" s="103"/>
      <c r="EL21" s="103"/>
      <c r="EM21" s="103"/>
      <c r="EN21" s="103"/>
      <c r="EP21" s="103"/>
      <c r="EQ21" s="103"/>
      <c r="ER21" s="103"/>
      <c r="ES21" s="103"/>
      <c r="ET21" s="103"/>
      <c r="EV21" s="103"/>
      <c r="EW21" s="103"/>
      <c r="EX21" s="103"/>
      <c r="EY21" s="103"/>
      <c r="EZ21" s="103"/>
      <c r="FB21" s="103"/>
      <c r="FC21" s="103"/>
      <c r="FD21" s="103"/>
      <c r="FE21" s="103"/>
      <c r="FF21" s="103"/>
      <c r="FH21" s="103"/>
      <c r="FI21" s="103"/>
      <c r="FJ21" s="103"/>
      <c r="FK21" s="103"/>
      <c r="FL21" s="103"/>
      <c r="FN21" s="103"/>
      <c r="FO21" s="103"/>
      <c r="FP21" s="103"/>
      <c r="FQ21" s="103"/>
      <c r="FR21" s="103"/>
      <c r="FT21" s="103"/>
      <c r="FU21" s="103"/>
      <c r="FV21" s="103"/>
      <c r="FW21" s="103"/>
      <c r="FX21" s="103"/>
      <c r="FZ21" s="103"/>
      <c r="GA21" s="103"/>
      <c r="GB21" s="103"/>
      <c r="GC21" s="103"/>
      <c r="GD21" s="103"/>
      <c r="GF21" s="103"/>
      <c r="GG21" s="103"/>
      <c r="GH21" s="103"/>
      <c r="GI21" s="103"/>
      <c r="GJ21" s="103"/>
      <c r="GL21" s="103"/>
      <c r="GM21" s="103"/>
      <c r="GN21" s="103"/>
      <c r="GO21" s="103"/>
      <c r="GP21" s="103"/>
      <c r="GR21" s="103"/>
      <c r="GS21" s="103"/>
      <c r="GT21" s="103"/>
      <c r="GU21" s="103"/>
      <c r="GV21" s="103"/>
      <c r="GX21" s="103"/>
      <c r="GY21" s="103"/>
      <c r="GZ21" s="103"/>
      <c r="HA21" s="103"/>
      <c r="HB21" s="103"/>
      <c r="HD21" s="103"/>
      <c r="HE21" s="103"/>
      <c r="HF21" s="103"/>
      <c r="HG21" s="103"/>
      <c r="HH21" s="103"/>
      <c r="HJ21" s="103"/>
      <c r="HK21" s="103"/>
      <c r="HL21" s="103"/>
      <c r="HM21" s="103"/>
      <c r="HN21" s="103"/>
      <c r="HP21" s="103"/>
      <c r="HQ21" s="103"/>
      <c r="HR21" s="103"/>
      <c r="HS21" s="103"/>
      <c r="HT21" s="103"/>
      <c r="HV21" s="103"/>
      <c r="HW21" s="103"/>
      <c r="HX21" s="103"/>
      <c r="HY21" s="103"/>
      <c r="HZ21" s="103"/>
      <c r="IB21" s="103"/>
      <c r="IC21" s="103"/>
      <c r="ID21" s="103"/>
      <c r="IE21" s="103"/>
      <c r="IF21" s="103"/>
      <c r="IH21" s="103"/>
      <c r="II21" s="103"/>
      <c r="IJ21" s="103"/>
      <c r="IK21" s="103"/>
      <c r="IL21" s="103"/>
      <c r="IN21" s="103"/>
      <c r="IO21" s="103"/>
      <c r="IP21" s="103"/>
      <c r="IQ21" s="103"/>
      <c r="IR21" s="103"/>
      <c r="IT21" s="103"/>
      <c r="IU21" s="106"/>
      <c r="IV21" s="106"/>
    </row>
    <row r="22" spans="2:256" s="25" customFormat="1" ht="11.25" customHeight="1">
      <c r="B22" s="26"/>
      <c r="C22" s="26"/>
      <c r="D22" s="26"/>
      <c r="E22" s="26"/>
      <c r="F22" s="26"/>
      <c r="H22" s="26"/>
      <c r="I22" s="26"/>
      <c r="J22" s="26"/>
      <c r="K22" s="26"/>
      <c r="L22" s="26"/>
      <c r="N22" s="26"/>
      <c r="O22" s="26"/>
      <c r="P22" s="26"/>
      <c r="Q22" s="26"/>
      <c r="R22" s="26"/>
      <c r="T22" s="26"/>
      <c r="U22" s="26"/>
      <c r="V22" s="26"/>
      <c r="W22" s="26"/>
      <c r="X22" s="26"/>
      <c r="Z22" s="26"/>
      <c r="AA22" s="26"/>
      <c r="AB22" s="26"/>
      <c r="AC22" s="26"/>
      <c r="AD22" s="26"/>
      <c r="AF22" s="26"/>
      <c r="AG22" s="26"/>
      <c r="AH22" s="26"/>
      <c r="AI22" s="26"/>
      <c r="AJ22" s="26"/>
      <c r="AL22" s="26"/>
      <c r="AM22" s="26"/>
      <c r="AN22" s="26"/>
      <c r="AO22" s="26"/>
      <c r="AP22" s="26"/>
      <c r="AR22" s="26"/>
      <c r="AS22" s="26"/>
      <c r="AT22" s="26"/>
      <c r="AU22" s="26"/>
      <c r="AV22" s="26"/>
      <c r="AX22" s="26"/>
      <c r="AY22" s="26"/>
      <c r="AZ22" s="26"/>
      <c r="BA22" s="26"/>
      <c r="BB22" s="26"/>
      <c r="BD22" s="26"/>
      <c r="BE22" s="26"/>
      <c r="BF22" s="26"/>
      <c r="BG22" s="26"/>
      <c r="BH22" s="26"/>
      <c r="BJ22" s="26"/>
      <c r="BK22" s="26"/>
      <c r="BL22" s="26"/>
      <c r="BM22" s="26"/>
      <c r="BN22" s="26"/>
      <c r="BP22" s="26"/>
      <c r="BQ22" s="26"/>
      <c r="BR22" s="26"/>
      <c r="BS22" s="26"/>
      <c r="BT22" s="26"/>
      <c r="BV22" s="26"/>
      <c r="BW22" s="26"/>
      <c r="BX22" s="26"/>
      <c r="BY22" s="26"/>
      <c r="BZ22" s="26"/>
      <c r="CB22" s="26"/>
      <c r="CC22" s="26"/>
      <c r="CD22" s="26"/>
      <c r="CE22" s="26"/>
      <c r="CF22" s="26"/>
      <c r="CH22" s="26"/>
      <c r="CI22" s="26"/>
      <c r="CJ22" s="26"/>
      <c r="CK22" s="26"/>
      <c r="CL22" s="26"/>
      <c r="CN22" s="26"/>
      <c r="CO22" s="26"/>
      <c r="CP22" s="26"/>
      <c r="CQ22" s="26"/>
      <c r="CR22" s="26"/>
      <c r="CT22" s="26"/>
      <c r="CU22" s="26"/>
      <c r="CV22" s="26"/>
      <c r="CW22" s="26"/>
      <c r="CX22" s="26"/>
      <c r="CZ22" s="26"/>
      <c r="DA22" s="26"/>
      <c r="DB22" s="26"/>
      <c r="DC22" s="26"/>
      <c r="DD22" s="26"/>
      <c r="DF22" s="26"/>
      <c r="DG22" s="26"/>
      <c r="DH22" s="26"/>
      <c r="DI22" s="26"/>
      <c r="DJ22" s="26"/>
      <c r="DL22" s="26"/>
      <c r="DM22" s="26"/>
      <c r="DN22" s="26"/>
      <c r="DO22" s="26"/>
      <c r="DP22" s="26"/>
      <c r="DR22" s="26"/>
      <c r="DS22" s="26"/>
      <c r="DT22" s="26"/>
      <c r="DU22" s="26"/>
      <c r="DV22" s="26"/>
      <c r="DX22" s="26"/>
      <c r="DY22" s="26"/>
      <c r="DZ22" s="26"/>
      <c r="EA22" s="26"/>
      <c r="EB22" s="26"/>
      <c r="ED22" s="26"/>
      <c r="EE22" s="26"/>
      <c r="EF22" s="26"/>
      <c r="EG22" s="26"/>
      <c r="EH22" s="26"/>
      <c r="EJ22" s="26"/>
      <c r="EK22" s="26"/>
      <c r="EL22" s="26"/>
      <c r="EM22" s="26"/>
      <c r="EN22" s="26"/>
      <c r="EP22" s="26"/>
      <c r="EQ22" s="26"/>
      <c r="ER22" s="26"/>
      <c r="ES22" s="26"/>
      <c r="ET22" s="26"/>
      <c r="EV22" s="26"/>
      <c r="EW22" s="26"/>
      <c r="EX22" s="26"/>
      <c r="EY22" s="26"/>
      <c r="EZ22" s="26"/>
      <c r="FB22" s="26"/>
      <c r="FC22" s="26"/>
      <c r="FD22" s="26"/>
      <c r="FE22" s="26"/>
      <c r="FF22" s="26"/>
      <c r="FH22" s="26"/>
      <c r="FI22" s="26"/>
      <c r="FJ22" s="26"/>
      <c r="FK22" s="26"/>
      <c r="FL22" s="26"/>
      <c r="FN22" s="26"/>
      <c r="FO22" s="26"/>
      <c r="FP22" s="26"/>
      <c r="FQ22" s="26"/>
      <c r="FR22" s="26"/>
      <c r="FT22" s="26"/>
      <c r="FU22" s="26"/>
      <c r="FV22" s="26"/>
      <c r="FW22" s="26"/>
      <c r="FX22" s="26"/>
      <c r="FZ22" s="26"/>
      <c r="GA22" s="26"/>
      <c r="GB22" s="26"/>
      <c r="GC22" s="26"/>
      <c r="GD22" s="26"/>
      <c r="GF22" s="26"/>
      <c r="GG22" s="26"/>
      <c r="GH22" s="26"/>
      <c r="GI22" s="26"/>
      <c r="GJ22" s="26"/>
      <c r="GL22" s="26"/>
      <c r="GM22" s="26"/>
      <c r="GN22" s="26"/>
      <c r="GO22" s="26"/>
      <c r="GP22" s="26"/>
      <c r="GR22" s="26"/>
      <c r="GS22" s="26"/>
      <c r="GT22" s="26"/>
      <c r="GU22" s="26"/>
      <c r="GV22" s="26"/>
      <c r="GX22" s="26"/>
      <c r="GY22" s="26"/>
      <c r="GZ22" s="26"/>
      <c r="HA22" s="26"/>
      <c r="HB22" s="26"/>
      <c r="HD22" s="26"/>
      <c r="HE22" s="26"/>
      <c r="HF22" s="26"/>
      <c r="HG22" s="26"/>
      <c r="HH22" s="26"/>
      <c r="HJ22" s="26"/>
      <c r="HK22" s="26"/>
      <c r="HL22" s="26"/>
      <c r="HM22" s="26"/>
      <c r="HN22" s="26"/>
      <c r="HP22" s="26"/>
      <c r="HQ22" s="26"/>
      <c r="HR22" s="26"/>
      <c r="HS22" s="26"/>
      <c r="HT22" s="26"/>
      <c r="HV22" s="26"/>
      <c r="HW22" s="26"/>
      <c r="HX22" s="26"/>
      <c r="HY22" s="26"/>
      <c r="HZ22" s="26"/>
      <c r="IB22" s="26"/>
      <c r="IC22" s="26"/>
      <c r="ID22" s="26"/>
      <c r="IE22" s="26"/>
      <c r="IF22" s="26"/>
      <c r="IH22" s="26"/>
      <c r="II22" s="26"/>
      <c r="IJ22" s="26"/>
      <c r="IK22" s="26"/>
      <c r="IL22" s="26"/>
      <c r="IN22" s="26"/>
      <c r="IO22" s="26"/>
      <c r="IP22" s="26"/>
      <c r="IQ22" s="26"/>
      <c r="IR22" s="26"/>
      <c r="IT22" s="26"/>
      <c r="IU22" s="26"/>
      <c r="IV22" s="26"/>
    </row>
    <row r="23" spans="2:256" s="25" customFormat="1" ht="11.25" customHeight="1">
      <c r="B23" s="103" t="s">
        <v>44</v>
      </c>
      <c r="C23" s="103"/>
      <c r="D23" s="103"/>
      <c r="E23" s="103"/>
      <c r="F23" s="103"/>
      <c r="H23" s="103"/>
      <c r="I23" s="103"/>
      <c r="J23" s="103"/>
      <c r="K23" s="103"/>
      <c r="L23" s="103"/>
      <c r="N23" s="103"/>
      <c r="O23" s="103"/>
      <c r="P23" s="103"/>
      <c r="Q23" s="103"/>
      <c r="R23" s="103"/>
      <c r="T23" s="103"/>
      <c r="U23" s="103"/>
      <c r="V23" s="103"/>
      <c r="W23" s="103"/>
      <c r="X23" s="103"/>
      <c r="Z23" s="103"/>
      <c r="AA23" s="103"/>
      <c r="AB23" s="103"/>
      <c r="AC23" s="103"/>
      <c r="AD23" s="103"/>
      <c r="AF23" s="103"/>
      <c r="AG23" s="103"/>
      <c r="AH23" s="103"/>
      <c r="AI23" s="103"/>
      <c r="AJ23" s="103"/>
      <c r="AL23" s="103"/>
      <c r="AM23" s="103"/>
      <c r="AN23" s="103"/>
      <c r="AO23" s="103"/>
      <c r="AP23" s="103"/>
      <c r="AR23" s="103"/>
      <c r="AS23" s="103"/>
      <c r="AT23" s="103"/>
      <c r="AU23" s="103"/>
      <c r="AV23" s="103"/>
      <c r="AX23" s="103"/>
      <c r="AY23" s="103"/>
      <c r="AZ23" s="103"/>
      <c r="BA23" s="103"/>
      <c r="BB23" s="103"/>
      <c r="BD23" s="103"/>
      <c r="BE23" s="103"/>
      <c r="BF23" s="103"/>
      <c r="BG23" s="103"/>
      <c r="BH23" s="103"/>
      <c r="BJ23" s="103"/>
      <c r="BK23" s="103"/>
      <c r="BL23" s="103"/>
      <c r="BM23" s="103"/>
      <c r="BN23" s="103"/>
      <c r="BP23" s="103"/>
      <c r="BQ23" s="103"/>
      <c r="BR23" s="103"/>
      <c r="BS23" s="103"/>
      <c r="BT23" s="103"/>
      <c r="BV23" s="103"/>
      <c r="BW23" s="103"/>
      <c r="BX23" s="103"/>
      <c r="BY23" s="103"/>
      <c r="BZ23" s="103"/>
      <c r="CB23" s="103"/>
      <c r="CC23" s="103"/>
      <c r="CD23" s="103"/>
      <c r="CE23" s="103"/>
      <c r="CF23" s="103"/>
      <c r="CH23" s="103"/>
      <c r="CI23" s="103"/>
      <c r="CJ23" s="103"/>
      <c r="CK23" s="103"/>
      <c r="CL23" s="103"/>
      <c r="CN23" s="103"/>
      <c r="CO23" s="103"/>
      <c r="CP23" s="103"/>
      <c r="CQ23" s="103"/>
      <c r="CR23" s="103"/>
      <c r="CT23" s="103"/>
      <c r="CU23" s="103"/>
      <c r="CV23" s="103"/>
      <c r="CW23" s="103"/>
      <c r="CX23" s="103"/>
      <c r="CZ23" s="103"/>
      <c r="DA23" s="103"/>
      <c r="DB23" s="103"/>
      <c r="DC23" s="103"/>
      <c r="DD23" s="103"/>
      <c r="DF23" s="103"/>
      <c r="DG23" s="103"/>
      <c r="DH23" s="103"/>
      <c r="DI23" s="103"/>
      <c r="DJ23" s="103"/>
      <c r="DL23" s="103"/>
      <c r="DM23" s="103"/>
      <c r="DN23" s="103"/>
      <c r="DO23" s="103"/>
      <c r="DP23" s="103"/>
      <c r="DR23" s="103"/>
      <c r="DS23" s="103"/>
      <c r="DT23" s="103"/>
      <c r="DU23" s="103"/>
      <c r="DV23" s="103"/>
      <c r="DX23" s="103"/>
      <c r="DY23" s="103"/>
      <c r="DZ23" s="103"/>
      <c r="EA23" s="103"/>
      <c r="EB23" s="103"/>
      <c r="ED23" s="103"/>
      <c r="EE23" s="103"/>
      <c r="EF23" s="103"/>
      <c r="EG23" s="103"/>
      <c r="EH23" s="103"/>
      <c r="EJ23" s="103"/>
      <c r="EK23" s="103"/>
      <c r="EL23" s="103"/>
      <c r="EM23" s="103"/>
      <c r="EN23" s="103"/>
      <c r="EP23" s="103"/>
      <c r="EQ23" s="103"/>
      <c r="ER23" s="103"/>
      <c r="ES23" s="103"/>
      <c r="ET23" s="103"/>
      <c r="EV23" s="103"/>
      <c r="EW23" s="103"/>
      <c r="EX23" s="103"/>
      <c r="EY23" s="103"/>
      <c r="EZ23" s="103"/>
      <c r="FB23" s="103"/>
      <c r="FC23" s="103"/>
      <c r="FD23" s="103"/>
      <c r="FE23" s="103"/>
      <c r="FF23" s="103"/>
      <c r="FH23" s="103"/>
      <c r="FI23" s="103"/>
      <c r="FJ23" s="103"/>
      <c r="FK23" s="103"/>
      <c r="FL23" s="103"/>
      <c r="FN23" s="103"/>
      <c r="FO23" s="103"/>
      <c r="FP23" s="103"/>
      <c r="FQ23" s="103"/>
      <c r="FR23" s="103"/>
      <c r="FT23" s="103"/>
      <c r="FU23" s="103"/>
      <c r="FV23" s="103"/>
      <c r="FW23" s="103"/>
      <c r="FX23" s="103"/>
      <c r="FZ23" s="103"/>
      <c r="GA23" s="103"/>
      <c r="GB23" s="103"/>
      <c r="GC23" s="103"/>
      <c r="GD23" s="103"/>
      <c r="GF23" s="103"/>
      <c r="GG23" s="103"/>
      <c r="GH23" s="103"/>
      <c r="GI23" s="103"/>
      <c r="GJ23" s="103"/>
      <c r="GL23" s="103"/>
      <c r="GM23" s="103"/>
      <c r="GN23" s="103"/>
      <c r="GO23" s="103"/>
      <c r="GP23" s="103"/>
      <c r="GR23" s="103"/>
      <c r="GS23" s="103"/>
      <c r="GT23" s="103"/>
      <c r="GU23" s="103"/>
      <c r="GV23" s="103"/>
      <c r="GX23" s="103"/>
      <c r="GY23" s="103"/>
      <c r="GZ23" s="103"/>
      <c r="HA23" s="103"/>
      <c r="HB23" s="103"/>
      <c r="HD23" s="103"/>
      <c r="HE23" s="103"/>
      <c r="HF23" s="103"/>
      <c r="HG23" s="103"/>
      <c r="HH23" s="103"/>
      <c r="HJ23" s="103"/>
      <c r="HK23" s="103"/>
      <c r="HL23" s="103"/>
      <c r="HM23" s="103"/>
      <c r="HN23" s="103"/>
      <c r="HP23" s="103"/>
      <c r="HQ23" s="103"/>
      <c r="HR23" s="103"/>
      <c r="HS23" s="103"/>
      <c r="HT23" s="103"/>
      <c r="HV23" s="103"/>
      <c r="HW23" s="103"/>
      <c r="HX23" s="103"/>
      <c r="HY23" s="103"/>
      <c r="HZ23" s="103"/>
      <c r="IB23" s="103"/>
      <c r="IC23" s="103"/>
      <c r="ID23" s="103"/>
      <c r="IE23" s="103"/>
      <c r="IF23" s="103"/>
      <c r="IH23" s="103"/>
      <c r="II23" s="103"/>
      <c r="IJ23" s="103"/>
      <c r="IK23" s="103"/>
      <c r="IL23" s="103"/>
      <c r="IN23" s="103"/>
      <c r="IO23" s="103"/>
      <c r="IP23" s="103"/>
      <c r="IQ23" s="103"/>
      <c r="IR23" s="103"/>
      <c r="IT23" s="103"/>
      <c r="IU23" s="106"/>
      <c r="IV23" s="106"/>
    </row>
  </sheetData>
  <mergeCells count="172">
    <mergeCell ref="IN23:IR23"/>
    <mergeCell ref="IT23:IV23"/>
    <mergeCell ref="HD23:HH23"/>
    <mergeCell ref="HJ23:HN23"/>
    <mergeCell ref="HP23:HT23"/>
    <mergeCell ref="HV23:HZ23"/>
    <mergeCell ref="IB23:IF23"/>
    <mergeCell ref="IH23:IL23"/>
    <mergeCell ref="FT23:FX23"/>
    <mergeCell ref="FZ23:GD23"/>
    <mergeCell ref="GF23:GJ23"/>
    <mergeCell ref="GL23:GP23"/>
    <mergeCell ref="GR23:GV23"/>
    <mergeCell ref="GX23:HB23"/>
    <mergeCell ref="EJ23:EN23"/>
    <mergeCell ref="EP23:ET23"/>
    <mergeCell ref="EV23:EZ23"/>
    <mergeCell ref="FB23:FF23"/>
    <mergeCell ref="FH23:FL23"/>
    <mergeCell ref="FN23:FR23"/>
    <mergeCell ref="CZ23:DD23"/>
    <mergeCell ref="DF23:DJ23"/>
    <mergeCell ref="DL23:DP23"/>
    <mergeCell ref="DR23:DV23"/>
    <mergeCell ref="DX23:EB23"/>
    <mergeCell ref="ED23:EH23"/>
    <mergeCell ref="BP23:BT23"/>
    <mergeCell ref="BV23:BZ23"/>
    <mergeCell ref="CB23:CF23"/>
    <mergeCell ref="CH23:CL23"/>
    <mergeCell ref="CN23:CR23"/>
    <mergeCell ref="CT23:CX23"/>
    <mergeCell ref="AF23:AJ23"/>
    <mergeCell ref="AL23:AP23"/>
    <mergeCell ref="AR23:AV23"/>
    <mergeCell ref="AX23:BB23"/>
    <mergeCell ref="BD23:BH23"/>
    <mergeCell ref="BJ23:BN23"/>
    <mergeCell ref="HP21:HT21"/>
    <mergeCell ref="HV21:HZ21"/>
    <mergeCell ref="IB21:IF21"/>
    <mergeCell ref="IH21:IL21"/>
    <mergeCell ref="IN21:IR21"/>
    <mergeCell ref="IT21:IV21"/>
    <mergeCell ref="GF21:GJ21"/>
    <mergeCell ref="GL21:GP21"/>
    <mergeCell ref="GR21:GV21"/>
    <mergeCell ref="GX21:HB21"/>
    <mergeCell ref="HD21:HH21"/>
    <mergeCell ref="HJ21:HN21"/>
    <mergeCell ref="EV21:EZ21"/>
    <mergeCell ref="FB21:FF21"/>
    <mergeCell ref="FH21:FL21"/>
    <mergeCell ref="FN21:FR21"/>
    <mergeCell ref="FT21:FX21"/>
    <mergeCell ref="FZ21:GD21"/>
    <mergeCell ref="DL21:DP21"/>
    <mergeCell ref="DR21:DV21"/>
    <mergeCell ref="DX21:EB21"/>
    <mergeCell ref="ED21:EH21"/>
    <mergeCell ref="EJ21:EN21"/>
    <mergeCell ref="EP21:ET21"/>
    <mergeCell ref="CH21:CL21"/>
    <mergeCell ref="CN21:CR21"/>
    <mergeCell ref="CT21:CX21"/>
    <mergeCell ref="CZ21:DD21"/>
    <mergeCell ref="DF21:DJ21"/>
    <mergeCell ref="AR21:AV21"/>
    <mergeCell ref="AX21:BB21"/>
    <mergeCell ref="BD21:BH21"/>
    <mergeCell ref="BJ21:BN21"/>
    <mergeCell ref="BP21:BT21"/>
    <mergeCell ref="BV21:BZ21"/>
    <mergeCell ref="IH19:IL19"/>
    <mergeCell ref="IN19:IR19"/>
    <mergeCell ref="IT19:IV19"/>
    <mergeCell ref="H21:L21"/>
    <mergeCell ref="N21:R21"/>
    <mergeCell ref="T21:X21"/>
    <mergeCell ref="Z21:AD21"/>
    <mergeCell ref="AF21:AJ21"/>
    <mergeCell ref="AL21:AP21"/>
    <mergeCell ref="GR19:GV19"/>
    <mergeCell ref="GX19:HB19"/>
    <mergeCell ref="HD19:HH19"/>
    <mergeCell ref="HJ19:HN19"/>
    <mergeCell ref="HP19:HT19"/>
    <mergeCell ref="HV19:HZ19"/>
    <mergeCell ref="FH19:FL19"/>
    <mergeCell ref="FN19:FR19"/>
    <mergeCell ref="FT19:FX19"/>
    <mergeCell ref="FZ19:GD19"/>
    <mergeCell ref="GF19:GJ19"/>
    <mergeCell ref="GL19:GP19"/>
    <mergeCell ref="DX19:EB19"/>
    <mergeCell ref="ED19:EH19"/>
    <mergeCell ref="CB21:CF21"/>
    <mergeCell ref="EV19:EZ19"/>
    <mergeCell ref="FB19:FF19"/>
    <mergeCell ref="CN19:CR19"/>
    <mergeCell ref="CT19:CX19"/>
    <mergeCell ref="CZ19:DD19"/>
    <mergeCell ref="DF19:DJ19"/>
    <mergeCell ref="DL19:DP19"/>
    <mergeCell ref="DR19:DV19"/>
    <mergeCell ref="IB19:IF19"/>
    <mergeCell ref="BP19:BT19"/>
    <mergeCell ref="BV19:BZ19"/>
    <mergeCell ref="CB19:CF19"/>
    <mergeCell ref="CH19:CL19"/>
    <mergeCell ref="IN1:IR1"/>
    <mergeCell ref="IT1:IV1"/>
    <mergeCell ref="H19:L19"/>
    <mergeCell ref="N19:R19"/>
    <mergeCell ref="T19:X19"/>
    <mergeCell ref="Z19:AD19"/>
    <mergeCell ref="AF19:AJ19"/>
    <mergeCell ref="AL19:AP19"/>
    <mergeCell ref="AR19:AV19"/>
    <mergeCell ref="AX19:BB19"/>
    <mergeCell ref="HD1:HH1"/>
    <mergeCell ref="HJ1:HN1"/>
    <mergeCell ref="HP1:HT1"/>
    <mergeCell ref="HV1:HZ1"/>
    <mergeCell ref="IB1:IF1"/>
    <mergeCell ref="IH1:IL1"/>
    <mergeCell ref="FT1:FX1"/>
    <mergeCell ref="FZ1:GD1"/>
    <mergeCell ref="EJ19:EN19"/>
    <mergeCell ref="EP19:ET19"/>
    <mergeCell ref="GF1:GJ1"/>
    <mergeCell ref="GL1:GP1"/>
    <mergeCell ref="GR1:GV1"/>
    <mergeCell ref="GX1:HB1"/>
    <mergeCell ref="EJ1:EN1"/>
    <mergeCell ref="EP1:ET1"/>
    <mergeCell ref="EV1:EZ1"/>
    <mergeCell ref="FB1:FF1"/>
    <mergeCell ref="FH1:FL1"/>
    <mergeCell ref="FN1:FR1"/>
    <mergeCell ref="CZ1:DD1"/>
    <mergeCell ref="DF1:DJ1"/>
    <mergeCell ref="DL1:DP1"/>
    <mergeCell ref="DR1:DV1"/>
    <mergeCell ref="DX1:EB1"/>
    <mergeCell ref="ED1:EH1"/>
    <mergeCell ref="BP1:BT1"/>
    <mergeCell ref="BV1:BZ1"/>
    <mergeCell ref="CB1:CF1"/>
    <mergeCell ref="CH1:CL1"/>
    <mergeCell ref="CN1:CR1"/>
    <mergeCell ref="CT1:CX1"/>
    <mergeCell ref="AF1:AJ1"/>
    <mergeCell ref="AL1:AP1"/>
    <mergeCell ref="AR1:AV1"/>
    <mergeCell ref="AX1:BB1"/>
    <mergeCell ref="BD1:BH1"/>
    <mergeCell ref="BJ1:BN1"/>
    <mergeCell ref="B23:F23"/>
    <mergeCell ref="B19:F19"/>
    <mergeCell ref="H1:L1"/>
    <mergeCell ref="N1:R1"/>
    <mergeCell ref="T1:X1"/>
    <mergeCell ref="Z1:AD1"/>
    <mergeCell ref="H23:L23"/>
    <mergeCell ref="N23:R23"/>
    <mergeCell ref="T23:X23"/>
    <mergeCell ref="Z23:AD23"/>
    <mergeCell ref="B1:F1"/>
    <mergeCell ref="B21:F21"/>
    <mergeCell ref="BD19:BH19"/>
    <mergeCell ref="BJ19:BN19"/>
  </mergeCells>
  <phoneticPr fontId="37" type="noConversion"/>
  <hyperlinks>
    <hyperlink ref="C6" location="Issuance!A1" display="US Corporate Bonds: Issuance" xr:uid="{00000000-0004-0000-0000-000000000000}"/>
    <hyperlink ref="C7" location="'Trading Volume'!A1" display="US Corporate Bonds: Trading Volume" xr:uid="{00000000-0004-0000-0000-000001000000}"/>
    <hyperlink ref="C8" location="Outstanding!A1" display="US Corporate Bonds: Outstanding" xr:uid="{00000000-0004-0000-0000-000002000000}"/>
    <hyperlink ref="C15" r:id="rId1"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91"/>
  <sheetViews>
    <sheetView workbookViewId="0">
      <pane xSplit="1" ySplit="8" topLeftCell="B66" activePane="bottomRight" state="frozen"/>
      <selection pane="topRight" activeCell="B1" sqref="B1"/>
      <selection pane="bottomLeft" activeCell="A9" sqref="A9"/>
      <selection pane="bottomRight" activeCell="B83" sqref="B83"/>
    </sheetView>
  </sheetViews>
  <sheetFormatPr defaultColWidth="9" defaultRowHeight="12"/>
  <cols>
    <col min="1" max="1" width="7.59765625" style="14" customWidth="1"/>
    <col min="2" max="2" width="7.59765625" style="33" customWidth="1"/>
    <col min="3" max="8" width="7.59765625" style="62" customWidth="1"/>
    <col min="9" max="9" width="2.59765625" style="62" customWidth="1"/>
    <col min="10" max="16" width="8.59765625" style="14" customWidth="1"/>
    <col min="17" max="17" width="1.59765625" style="62" customWidth="1"/>
    <col min="18" max="24" width="8.59765625" style="62" customWidth="1"/>
    <col min="25" max="25" width="2.59765625" style="62" customWidth="1"/>
    <col min="26" max="16384" width="9" style="62"/>
  </cols>
  <sheetData>
    <row r="1" spans="1:24" s="64" customFormat="1" ht="13.5">
      <c r="A1" s="4" t="s">
        <v>16</v>
      </c>
      <c r="B1" s="31" t="s">
        <v>12</v>
      </c>
      <c r="J1" s="66"/>
      <c r="K1" s="66"/>
      <c r="L1" s="66"/>
      <c r="M1" s="66"/>
      <c r="N1" s="66"/>
      <c r="O1" s="66"/>
      <c r="P1" s="66"/>
    </row>
    <row r="2" spans="1:24" s="64" customFormat="1" ht="13.5">
      <c r="A2" s="4" t="s">
        <v>17</v>
      </c>
      <c r="B2" s="31" t="s">
        <v>50</v>
      </c>
      <c r="J2" s="66"/>
      <c r="K2" s="66"/>
      <c r="L2" s="66"/>
      <c r="M2" s="66"/>
      <c r="N2" s="66"/>
      <c r="O2" s="66"/>
      <c r="P2" s="66"/>
    </row>
    <row r="3" spans="1:24" s="64" customFormat="1" ht="13.5">
      <c r="A3" s="5" t="s">
        <v>18</v>
      </c>
      <c r="B3" s="31" t="s">
        <v>49</v>
      </c>
      <c r="J3" s="66"/>
      <c r="K3" s="66"/>
      <c r="L3" s="66"/>
      <c r="M3" s="66"/>
      <c r="N3" s="66"/>
      <c r="O3" s="66"/>
      <c r="P3" s="66"/>
    </row>
    <row r="4" spans="1:24" s="65" customFormat="1" ht="10.5">
      <c r="A4" s="6" t="s">
        <v>19</v>
      </c>
      <c r="B4" s="73" t="s">
        <v>61</v>
      </c>
      <c r="J4" s="67"/>
      <c r="K4" s="67"/>
      <c r="L4" s="67"/>
      <c r="M4" s="67"/>
      <c r="N4" s="67"/>
      <c r="O4" s="67"/>
      <c r="P4" s="67"/>
    </row>
    <row r="5" spans="1:24" s="65" customFormat="1" ht="10.5">
      <c r="A5" s="7" t="s">
        <v>20</v>
      </c>
      <c r="B5" s="32" t="s">
        <v>60</v>
      </c>
      <c r="J5" s="67"/>
      <c r="K5" s="67"/>
      <c r="L5" s="67"/>
      <c r="M5" s="67"/>
      <c r="N5" s="68"/>
      <c r="O5" s="68"/>
      <c r="P5" s="68"/>
    </row>
    <row r="6" spans="1:24">
      <c r="A6" s="89"/>
      <c r="B6" s="90"/>
      <c r="C6" s="71"/>
      <c r="D6" s="71"/>
      <c r="E6" s="71"/>
      <c r="F6" s="71"/>
      <c r="G6" s="71"/>
      <c r="H6" s="71"/>
      <c r="J6" s="67"/>
      <c r="K6" s="67"/>
      <c r="L6" s="67"/>
      <c r="M6" s="67"/>
      <c r="N6" s="68"/>
      <c r="O6" s="68"/>
      <c r="P6" s="68"/>
      <c r="Q6" s="71"/>
      <c r="R6" s="71"/>
      <c r="S6" s="71"/>
      <c r="T6" s="71"/>
      <c r="U6" s="71"/>
      <c r="V6" s="71"/>
    </row>
    <row r="7" spans="1:24">
      <c r="A7" s="74"/>
      <c r="B7" s="71"/>
      <c r="C7" s="71"/>
      <c r="D7" s="71"/>
      <c r="E7" s="71"/>
      <c r="F7" s="71"/>
      <c r="G7" s="71"/>
      <c r="H7" s="71"/>
      <c r="J7" s="107" t="s">
        <v>54</v>
      </c>
      <c r="K7" s="107"/>
      <c r="L7" s="107"/>
      <c r="M7" s="107"/>
      <c r="N7" s="107"/>
      <c r="O7" s="107"/>
      <c r="P7" s="107"/>
      <c r="Q7" s="72"/>
      <c r="R7" s="107" t="s">
        <v>65</v>
      </c>
      <c r="S7" s="107"/>
      <c r="T7" s="107"/>
      <c r="U7" s="107"/>
      <c r="V7" s="107"/>
      <c r="W7" s="107"/>
      <c r="X7" s="107"/>
    </row>
    <row r="8" spans="1:24" ht="23.65" thickBot="1">
      <c r="A8" s="10"/>
      <c r="B8" s="88" t="s">
        <v>1</v>
      </c>
      <c r="C8" s="88" t="s">
        <v>2</v>
      </c>
      <c r="D8" s="88" t="s">
        <v>3</v>
      </c>
      <c r="E8" s="88" t="s">
        <v>4</v>
      </c>
      <c r="F8" s="88" t="s">
        <v>5</v>
      </c>
      <c r="G8" s="88" t="s">
        <v>8</v>
      </c>
      <c r="H8" s="88" t="s">
        <v>0</v>
      </c>
      <c r="J8" s="53" t="s">
        <v>1</v>
      </c>
      <c r="K8" s="53" t="s">
        <v>2</v>
      </c>
      <c r="L8" s="53" t="s">
        <v>3</v>
      </c>
      <c r="M8" s="53" t="s">
        <v>4</v>
      </c>
      <c r="N8" s="53" t="s">
        <v>5</v>
      </c>
      <c r="O8" s="53" t="s">
        <v>8</v>
      </c>
      <c r="P8" s="53" t="s">
        <v>0</v>
      </c>
      <c r="R8" s="53" t="s">
        <v>1</v>
      </c>
      <c r="S8" s="53" t="s">
        <v>2</v>
      </c>
      <c r="T8" s="53" t="s">
        <v>3</v>
      </c>
      <c r="U8" s="53" t="s">
        <v>4</v>
      </c>
      <c r="V8" s="53" t="s">
        <v>5</v>
      </c>
      <c r="W8" s="53" t="s">
        <v>8</v>
      </c>
      <c r="X8" s="53" t="s">
        <v>0</v>
      </c>
    </row>
    <row r="9" spans="1:24" ht="12.4" thickTop="1">
      <c r="A9" s="11">
        <v>1996</v>
      </c>
      <c r="B9" s="36" t="s">
        <v>53</v>
      </c>
      <c r="C9" s="36" t="s">
        <v>53</v>
      </c>
      <c r="D9" s="36" t="s">
        <v>53</v>
      </c>
      <c r="E9" s="36" t="s">
        <v>53</v>
      </c>
      <c r="F9" s="36" t="s">
        <v>53</v>
      </c>
      <c r="G9" s="36" t="s">
        <v>53</v>
      </c>
      <c r="H9" s="36">
        <v>277.89999999999998</v>
      </c>
      <c r="J9" s="69" t="s">
        <v>53</v>
      </c>
      <c r="K9" s="69" t="s">
        <v>53</v>
      </c>
      <c r="L9" s="69" t="s">
        <v>53</v>
      </c>
      <c r="M9" s="69" t="s">
        <v>53</v>
      </c>
      <c r="N9" s="69" t="s">
        <v>53</v>
      </c>
      <c r="O9" s="69" t="s">
        <v>53</v>
      </c>
      <c r="P9" s="69" t="s">
        <v>53</v>
      </c>
      <c r="R9" s="69" t="s">
        <v>53</v>
      </c>
      <c r="S9" s="69" t="s">
        <v>53</v>
      </c>
      <c r="T9" s="69" t="s">
        <v>53</v>
      </c>
      <c r="U9" s="69" t="s">
        <v>53</v>
      </c>
      <c r="V9" s="69" t="s">
        <v>53</v>
      </c>
      <c r="W9" s="69" t="s">
        <v>53</v>
      </c>
      <c r="X9" s="69" t="s">
        <v>53</v>
      </c>
    </row>
    <row r="10" spans="1:24">
      <c r="A10" s="11">
        <v>1997</v>
      </c>
      <c r="B10" s="36" t="s">
        <v>53</v>
      </c>
      <c r="C10" s="36" t="s">
        <v>53</v>
      </c>
      <c r="D10" s="36" t="s">
        <v>53</v>
      </c>
      <c r="E10" s="36" t="s">
        <v>53</v>
      </c>
      <c r="F10" s="36" t="s">
        <v>53</v>
      </c>
      <c r="G10" s="36" t="s">
        <v>53</v>
      </c>
      <c r="H10" s="36">
        <v>323.10000000000002</v>
      </c>
      <c r="J10" s="69" t="s">
        <v>53</v>
      </c>
      <c r="K10" s="69" t="s">
        <v>53</v>
      </c>
      <c r="L10" s="69" t="s">
        <v>53</v>
      </c>
      <c r="M10" s="69" t="s">
        <v>53</v>
      </c>
      <c r="N10" s="69" t="s">
        <v>53</v>
      </c>
      <c r="O10" s="69" t="s">
        <v>53</v>
      </c>
      <c r="P10" s="70">
        <f>H10/H9-1</f>
        <v>0.16264843468873713</v>
      </c>
      <c r="R10" s="69" t="s">
        <v>53</v>
      </c>
      <c r="S10" s="69" t="s">
        <v>53</v>
      </c>
      <c r="T10" s="69" t="s">
        <v>53</v>
      </c>
      <c r="U10" s="69" t="s">
        <v>53</v>
      </c>
      <c r="V10" s="69" t="s">
        <v>53</v>
      </c>
      <c r="W10" s="69" t="s">
        <v>53</v>
      </c>
      <c r="X10" s="69" t="s">
        <v>53</v>
      </c>
    </row>
    <row r="11" spans="1:24">
      <c r="A11" s="11">
        <v>1998</v>
      </c>
      <c r="B11" s="36" t="s">
        <v>53</v>
      </c>
      <c r="C11" s="36" t="s">
        <v>53</v>
      </c>
      <c r="D11" s="36" t="s">
        <v>53</v>
      </c>
      <c r="E11" s="36" t="s">
        <v>53</v>
      </c>
      <c r="F11" s="36" t="s">
        <v>53</v>
      </c>
      <c r="G11" s="36" t="s">
        <v>53</v>
      </c>
      <c r="H11" s="36">
        <v>596.4</v>
      </c>
      <c r="J11" s="69" t="s">
        <v>53</v>
      </c>
      <c r="K11" s="69" t="s">
        <v>53</v>
      </c>
      <c r="L11" s="69" t="s">
        <v>53</v>
      </c>
      <c r="M11" s="69" t="s">
        <v>53</v>
      </c>
      <c r="N11" s="69" t="s">
        <v>53</v>
      </c>
      <c r="O11" s="69" t="s">
        <v>53</v>
      </c>
      <c r="P11" s="70">
        <f t="shared" ref="P11:P21" si="0">H11/H10-1</f>
        <v>0.84586815227483725</v>
      </c>
      <c r="R11" s="69" t="s">
        <v>53</v>
      </c>
      <c r="S11" s="69" t="s">
        <v>53</v>
      </c>
      <c r="T11" s="69" t="s">
        <v>53</v>
      </c>
      <c r="U11" s="69" t="s">
        <v>53</v>
      </c>
      <c r="V11" s="69" t="s">
        <v>53</v>
      </c>
      <c r="W11" s="69" t="s">
        <v>53</v>
      </c>
      <c r="X11" s="69" t="s">
        <v>53</v>
      </c>
    </row>
    <row r="12" spans="1:24">
      <c r="A12" s="11">
        <v>1999</v>
      </c>
      <c r="B12" s="36" t="s">
        <v>53</v>
      </c>
      <c r="C12" s="36" t="s">
        <v>53</v>
      </c>
      <c r="D12" s="36" t="s">
        <v>53</v>
      </c>
      <c r="E12" s="36" t="s">
        <v>53</v>
      </c>
      <c r="F12" s="36" t="s">
        <v>53</v>
      </c>
      <c r="G12" s="36" t="s">
        <v>53</v>
      </c>
      <c r="H12" s="36">
        <v>548</v>
      </c>
      <c r="J12" s="69" t="s">
        <v>53</v>
      </c>
      <c r="K12" s="69" t="s">
        <v>53</v>
      </c>
      <c r="L12" s="69" t="s">
        <v>53</v>
      </c>
      <c r="M12" s="69" t="s">
        <v>53</v>
      </c>
      <c r="N12" s="69" t="s">
        <v>53</v>
      </c>
      <c r="O12" s="69" t="s">
        <v>53</v>
      </c>
      <c r="P12" s="70">
        <f t="shared" si="0"/>
        <v>-8.115358819584173E-2</v>
      </c>
      <c r="R12" s="69" t="s">
        <v>53</v>
      </c>
      <c r="S12" s="69" t="s">
        <v>53</v>
      </c>
      <c r="T12" s="69" t="s">
        <v>53</v>
      </c>
      <c r="U12" s="69" t="s">
        <v>53</v>
      </c>
      <c r="V12" s="69" t="s">
        <v>53</v>
      </c>
      <c r="W12" s="69" t="s">
        <v>53</v>
      </c>
      <c r="X12" s="69" t="s">
        <v>53</v>
      </c>
    </row>
    <row r="13" spans="1:24">
      <c r="A13" s="11">
        <v>2000</v>
      </c>
      <c r="B13" s="36" t="s">
        <v>53</v>
      </c>
      <c r="C13" s="36" t="s">
        <v>53</v>
      </c>
      <c r="D13" s="36" t="s">
        <v>53</v>
      </c>
      <c r="E13" s="36" t="s">
        <v>53</v>
      </c>
      <c r="F13" s="36" t="s">
        <v>53</v>
      </c>
      <c r="G13" s="36" t="s">
        <v>53</v>
      </c>
      <c r="H13" s="36">
        <v>446.6</v>
      </c>
      <c r="J13" s="69" t="s">
        <v>53</v>
      </c>
      <c r="K13" s="69" t="s">
        <v>53</v>
      </c>
      <c r="L13" s="69" t="s">
        <v>53</v>
      </c>
      <c r="M13" s="69" t="s">
        <v>53</v>
      </c>
      <c r="N13" s="69" t="s">
        <v>53</v>
      </c>
      <c r="O13" s="69" t="s">
        <v>53</v>
      </c>
      <c r="P13" s="70">
        <f t="shared" si="0"/>
        <v>-0.1850364963503649</v>
      </c>
      <c r="R13" s="69" t="s">
        <v>53</v>
      </c>
      <c r="S13" s="69" t="s">
        <v>53</v>
      </c>
      <c r="T13" s="69" t="s">
        <v>53</v>
      </c>
      <c r="U13" s="69" t="s">
        <v>53</v>
      </c>
      <c r="V13" s="69" t="s">
        <v>53</v>
      </c>
      <c r="W13" s="69" t="s">
        <v>53</v>
      </c>
      <c r="X13" s="69" t="s">
        <v>53</v>
      </c>
    </row>
    <row r="14" spans="1:24">
      <c r="A14" s="11">
        <v>2001</v>
      </c>
      <c r="B14" s="36" t="s">
        <v>53</v>
      </c>
      <c r="C14" s="36" t="s">
        <v>53</v>
      </c>
      <c r="D14" s="36" t="s">
        <v>53</v>
      </c>
      <c r="E14" s="36" t="s">
        <v>53</v>
      </c>
      <c r="F14" s="36" t="s">
        <v>53</v>
      </c>
      <c r="G14" s="36" t="s">
        <v>53</v>
      </c>
      <c r="H14" s="36">
        <v>941</v>
      </c>
      <c r="J14" s="69" t="s">
        <v>53</v>
      </c>
      <c r="K14" s="69" t="s">
        <v>53</v>
      </c>
      <c r="L14" s="69" t="s">
        <v>53</v>
      </c>
      <c r="M14" s="69" t="s">
        <v>53</v>
      </c>
      <c r="N14" s="69" t="s">
        <v>53</v>
      </c>
      <c r="O14" s="69" t="s">
        <v>53</v>
      </c>
      <c r="P14" s="70">
        <f t="shared" si="0"/>
        <v>1.1070309001343484</v>
      </c>
      <c r="R14" s="69" t="s">
        <v>53</v>
      </c>
      <c r="S14" s="69" t="s">
        <v>53</v>
      </c>
      <c r="T14" s="69" t="s">
        <v>53</v>
      </c>
      <c r="U14" s="69" t="s">
        <v>53</v>
      </c>
      <c r="V14" s="69" t="s">
        <v>53</v>
      </c>
      <c r="W14" s="69" t="s">
        <v>53</v>
      </c>
      <c r="X14" s="69" t="s">
        <v>53</v>
      </c>
    </row>
    <row r="15" spans="1:24">
      <c r="A15" s="11">
        <v>2002</v>
      </c>
      <c r="B15" s="36" t="s">
        <v>53</v>
      </c>
      <c r="C15" s="36" t="s">
        <v>53</v>
      </c>
      <c r="D15" s="36" t="s">
        <v>53</v>
      </c>
      <c r="E15" s="36" t="s">
        <v>53</v>
      </c>
      <c r="F15" s="36" t="s">
        <v>53</v>
      </c>
      <c r="G15" s="36" t="s">
        <v>53</v>
      </c>
      <c r="H15" s="36">
        <v>1041.5</v>
      </c>
      <c r="J15" s="69" t="s">
        <v>53</v>
      </c>
      <c r="K15" s="69" t="s">
        <v>53</v>
      </c>
      <c r="L15" s="69" t="s">
        <v>53</v>
      </c>
      <c r="M15" s="69" t="s">
        <v>53</v>
      </c>
      <c r="N15" s="69" t="s">
        <v>53</v>
      </c>
      <c r="O15" s="69" t="s">
        <v>53</v>
      </c>
      <c r="P15" s="70">
        <f t="shared" si="0"/>
        <v>0.10680127523910743</v>
      </c>
      <c r="R15" s="69" t="s">
        <v>53</v>
      </c>
      <c r="S15" s="69" t="s">
        <v>53</v>
      </c>
      <c r="T15" s="69" t="s">
        <v>53</v>
      </c>
      <c r="U15" s="69" t="s">
        <v>53</v>
      </c>
      <c r="V15" s="69" t="s">
        <v>53</v>
      </c>
      <c r="W15" s="69" t="s">
        <v>53</v>
      </c>
      <c r="X15" s="69" t="s">
        <v>53</v>
      </c>
    </row>
    <row r="16" spans="1:24">
      <c r="A16" s="11">
        <v>2003</v>
      </c>
      <c r="B16" s="36" t="s">
        <v>53</v>
      </c>
      <c r="C16" s="36" t="s">
        <v>53</v>
      </c>
      <c r="D16" s="36" t="s">
        <v>53</v>
      </c>
      <c r="E16" s="36" t="s">
        <v>53</v>
      </c>
      <c r="F16" s="36" t="s">
        <v>53</v>
      </c>
      <c r="G16" s="36" t="s">
        <v>53</v>
      </c>
      <c r="H16" s="36">
        <v>1219.4725079999998</v>
      </c>
      <c r="J16" s="69" t="s">
        <v>53</v>
      </c>
      <c r="K16" s="69" t="s">
        <v>53</v>
      </c>
      <c r="L16" s="69" t="s">
        <v>53</v>
      </c>
      <c r="M16" s="69" t="s">
        <v>53</v>
      </c>
      <c r="N16" s="69" t="s">
        <v>53</v>
      </c>
      <c r="O16" s="69" t="s">
        <v>53</v>
      </c>
      <c r="P16" s="70">
        <f t="shared" si="0"/>
        <v>0.17088094863178083</v>
      </c>
      <c r="R16" s="69" t="s">
        <v>53</v>
      </c>
      <c r="S16" s="69" t="s">
        <v>53</v>
      </c>
      <c r="T16" s="69" t="s">
        <v>53</v>
      </c>
      <c r="U16" s="69" t="s">
        <v>53</v>
      </c>
      <c r="V16" s="69" t="s">
        <v>53</v>
      </c>
      <c r="W16" s="69" t="s">
        <v>53</v>
      </c>
      <c r="X16" s="69" t="s">
        <v>53</v>
      </c>
    </row>
    <row r="17" spans="1:24">
      <c r="A17" s="11">
        <v>2004</v>
      </c>
      <c r="B17" s="36" t="s">
        <v>53</v>
      </c>
      <c r="C17" s="36" t="s">
        <v>53</v>
      </c>
      <c r="D17" s="36" t="s">
        <v>53</v>
      </c>
      <c r="E17" s="36" t="s">
        <v>53</v>
      </c>
      <c r="F17" s="36" t="s">
        <v>53</v>
      </c>
      <c r="G17" s="36" t="s">
        <v>53</v>
      </c>
      <c r="H17" s="36">
        <v>877.77521300000001</v>
      </c>
      <c r="J17" s="69" t="s">
        <v>53</v>
      </c>
      <c r="K17" s="69" t="s">
        <v>53</v>
      </c>
      <c r="L17" s="69" t="s">
        <v>53</v>
      </c>
      <c r="M17" s="69" t="s">
        <v>53</v>
      </c>
      <c r="N17" s="69" t="s">
        <v>53</v>
      </c>
      <c r="O17" s="69" t="s">
        <v>53</v>
      </c>
      <c r="P17" s="70">
        <f t="shared" si="0"/>
        <v>-0.28020090060119651</v>
      </c>
      <c r="R17" s="69" t="s">
        <v>53</v>
      </c>
      <c r="S17" s="69" t="s">
        <v>53</v>
      </c>
      <c r="T17" s="69" t="s">
        <v>53</v>
      </c>
      <c r="U17" s="69" t="s">
        <v>53</v>
      </c>
      <c r="V17" s="69" t="s">
        <v>53</v>
      </c>
      <c r="W17" s="69" t="s">
        <v>53</v>
      </c>
      <c r="X17" s="69" t="s">
        <v>53</v>
      </c>
    </row>
    <row r="18" spans="1:24">
      <c r="A18" s="11">
        <v>2005</v>
      </c>
      <c r="B18" s="36" t="s">
        <v>53</v>
      </c>
      <c r="C18" s="36" t="s">
        <v>53</v>
      </c>
      <c r="D18" s="36" t="s">
        <v>53</v>
      </c>
      <c r="E18" s="36" t="s">
        <v>53</v>
      </c>
      <c r="F18" s="36" t="s">
        <v>53</v>
      </c>
      <c r="G18" s="36" t="s">
        <v>53</v>
      </c>
      <c r="H18" s="36">
        <v>635.01213200000007</v>
      </c>
      <c r="J18" s="69" t="s">
        <v>53</v>
      </c>
      <c r="K18" s="69" t="s">
        <v>53</v>
      </c>
      <c r="L18" s="69" t="s">
        <v>53</v>
      </c>
      <c r="M18" s="69" t="s">
        <v>53</v>
      </c>
      <c r="N18" s="69" t="s">
        <v>53</v>
      </c>
      <c r="O18" s="69" t="s">
        <v>53</v>
      </c>
      <c r="P18" s="70">
        <f t="shared" si="0"/>
        <v>-0.27656634341530439</v>
      </c>
      <c r="R18" s="69" t="s">
        <v>53</v>
      </c>
      <c r="S18" s="69" t="s">
        <v>53</v>
      </c>
      <c r="T18" s="69" t="s">
        <v>53</v>
      </c>
      <c r="U18" s="69" t="s">
        <v>53</v>
      </c>
      <c r="V18" s="69" t="s">
        <v>53</v>
      </c>
      <c r="W18" s="69" t="s">
        <v>53</v>
      </c>
      <c r="X18" s="69" t="s">
        <v>53</v>
      </c>
    </row>
    <row r="19" spans="1:24">
      <c r="A19" s="11">
        <v>2006</v>
      </c>
      <c r="B19" s="36" t="s">
        <v>53</v>
      </c>
      <c r="C19" s="36" t="s">
        <v>53</v>
      </c>
      <c r="D19" s="36" t="s">
        <v>53</v>
      </c>
      <c r="E19" s="36" t="s">
        <v>53</v>
      </c>
      <c r="F19" s="36" t="s">
        <v>53</v>
      </c>
      <c r="G19" s="36" t="s">
        <v>53</v>
      </c>
      <c r="H19" s="36">
        <v>691.82168200000001</v>
      </c>
      <c r="J19" s="69" t="s">
        <v>53</v>
      </c>
      <c r="K19" s="69" t="s">
        <v>53</v>
      </c>
      <c r="L19" s="69" t="s">
        <v>53</v>
      </c>
      <c r="M19" s="69" t="s">
        <v>53</v>
      </c>
      <c r="N19" s="69" t="s">
        <v>53</v>
      </c>
      <c r="O19" s="69" t="s">
        <v>53</v>
      </c>
      <c r="P19" s="70">
        <f t="shared" si="0"/>
        <v>8.9462149047571105E-2</v>
      </c>
      <c r="R19" s="69" t="s">
        <v>53</v>
      </c>
      <c r="S19" s="69" t="s">
        <v>53</v>
      </c>
      <c r="T19" s="69" t="s">
        <v>53</v>
      </c>
      <c r="U19" s="69" t="s">
        <v>53</v>
      </c>
      <c r="V19" s="69" t="s">
        <v>53</v>
      </c>
      <c r="W19" s="69" t="s">
        <v>53</v>
      </c>
      <c r="X19" s="69" t="s">
        <v>53</v>
      </c>
    </row>
    <row r="20" spans="1:24">
      <c r="A20" s="27">
        <v>2007</v>
      </c>
      <c r="B20" s="36" t="s">
        <v>53</v>
      </c>
      <c r="C20" s="36" t="s">
        <v>53</v>
      </c>
      <c r="D20" s="36" t="s">
        <v>53</v>
      </c>
      <c r="E20" s="36" t="s">
        <v>53</v>
      </c>
      <c r="F20" s="36" t="s">
        <v>53</v>
      </c>
      <c r="G20" s="36" t="s">
        <v>53</v>
      </c>
      <c r="H20" s="36">
        <v>831.24456099999998</v>
      </c>
      <c r="J20" s="69" t="s">
        <v>53</v>
      </c>
      <c r="K20" s="69" t="s">
        <v>53</v>
      </c>
      <c r="L20" s="69" t="s">
        <v>53</v>
      </c>
      <c r="M20" s="69" t="s">
        <v>53</v>
      </c>
      <c r="N20" s="69" t="s">
        <v>53</v>
      </c>
      <c r="O20" s="69" t="s">
        <v>53</v>
      </c>
      <c r="P20" s="70">
        <f t="shared" si="0"/>
        <v>0.20153008011680096</v>
      </c>
      <c r="R20" s="69" t="s">
        <v>53</v>
      </c>
      <c r="S20" s="69" t="s">
        <v>53</v>
      </c>
      <c r="T20" s="69" t="s">
        <v>53</v>
      </c>
      <c r="U20" s="69" t="s">
        <v>53</v>
      </c>
      <c r="V20" s="69" t="s">
        <v>53</v>
      </c>
      <c r="W20" s="69" t="s">
        <v>53</v>
      </c>
      <c r="X20" s="69" t="s">
        <v>53</v>
      </c>
    </row>
    <row r="21" spans="1:24">
      <c r="A21" s="27">
        <v>2008</v>
      </c>
      <c r="B21" s="36">
        <v>209.369</v>
      </c>
      <c r="C21" s="36">
        <v>49</v>
      </c>
      <c r="D21" s="36">
        <v>107.327</v>
      </c>
      <c r="E21" s="36">
        <v>554.73065499999996</v>
      </c>
      <c r="F21" s="36">
        <v>2.22959</v>
      </c>
      <c r="G21" s="36">
        <v>2.1029490000000002</v>
      </c>
      <c r="H21" s="36">
        <v>924.75919399999987</v>
      </c>
      <c r="J21" s="69" t="s">
        <v>53</v>
      </c>
      <c r="K21" s="69" t="s">
        <v>53</v>
      </c>
      <c r="L21" s="69" t="s">
        <v>53</v>
      </c>
      <c r="M21" s="69" t="s">
        <v>53</v>
      </c>
      <c r="N21" s="69" t="s">
        <v>53</v>
      </c>
      <c r="O21" s="69" t="s">
        <v>53</v>
      </c>
      <c r="P21" s="70">
        <f t="shared" si="0"/>
        <v>0.11249954271881224</v>
      </c>
      <c r="R21" s="69" t="s">
        <v>53</v>
      </c>
      <c r="S21" s="69" t="s">
        <v>53</v>
      </c>
      <c r="T21" s="69" t="s">
        <v>53</v>
      </c>
      <c r="U21" s="69" t="s">
        <v>53</v>
      </c>
      <c r="V21" s="69" t="s">
        <v>53</v>
      </c>
      <c r="W21" s="69" t="s">
        <v>53</v>
      </c>
      <c r="X21" s="69" t="s">
        <v>53</v>
      </c>
    </row>
    <row r="22" spans="1:24">
      <c r="A22" s="27">
        <v>2009</v>
      </c>
      <c r="B22" s="36">
        <v>248.75399999999999</v>
      </c>
      <c r="C22" s="36">
        <v>372.4</v>
      </c>
      <c r="D22" s="36">
        <v>110.867</v>
      </c>
      <c r="E22" s="36">
        <v>506.35535999999991</v>
      </c>
      <c r="F22" s="36">
        <v>3.1379999999999999</v>
      </c>
      <c r="G22" s="36">
        <v>2.9116000000000004</v>
      </c>
      <c r="H22" s="36">
        <v>1244.42596</v>
      </c>
      <c r="J22" s="70">
        <f>IFERROR(B22/B21-1,"n/a")</f>
        <v>0.188112853383261</v>
      </c>
      <c r="K22" s="70">
        <f t="shared" ref="K22:P22" si="1">IFERROR(C22/C21-1,"n/a")</f>
        <v>6.6</v>
      </c>
      <c r="L22" s="70">
        <f t="shared" si="1"/>
        <v>3.2983312679940813E-2</v>
      </c>
      <c r="M22" s="70">
        <f t="shared" si="1"/>
        <v>-8.7205014837335892E-2</v>
      </c>
      <c r="N22" s="70">
        <f t="shared" si="1"/>
        <v>0.40743365372108764</v>
      </c>
      <c r="O22" s="70">
        <f t="shared" si="1"/>
        <v>0.38453191209106841</v>
      </c>
      <c r="P22" s="70">
        <f t="shared" si="1"/>
        <v>0.34567568300380724</v>
      </c>
      <c r="R22" s="69" t="s">
        <v>53</v>
      </c>
      <c r="S22" s="69" t="s">
        <v>53</v>
      </c>
      <c r="T22" s="69" t="s">
        <v>53</v>
      </c>
      <c r="U22" s="69" t="s">
        <v>53</v>
      </c>
      <c r="V22" s="69" t="s">
        <v>53</v>
      </c>
      <c r="W22" s="69" t="s">
        <v>53</v>
      </c>
      <c r="X22" s="69" t="s">
        <v>53</v>
      </c>
    </row>
    <row r="23" spans="1:24">
      <c r="A23" s="27">
        <v>2010</v>
      </c>
      <c r="B23" s="36">
        <v>381.29899999999998</v>
      </c>
      <c r="C23" s="36">
        <v>330.9</v>
      </c>
      <c r="D23" s="36">
        <v>113.202</v>
      </c>
      <c r="E23" s="36">
        <v>532.90503999999987</v>
      </c>
      <c r="F23" s="36">
        <v>2.7370000000000001</v>
      </c>
      <c r="G23" s="36">
        <v>1.0962609999999999</v>
      </c>
      <c r="H23" s="36">
        <v>1362.1393009999999</v>
      </c>
      <c r="J23" s="70">
        <f t="shared" ref="J23:J33" si="2">IFERROR(B23/B22-1,"n/a")</f>
        <v>0.53283565289402368</v>
      </c>
      <c r="K23" s="70">
        <f t="shared" ref="K23:K33" si="3">IFERROR(C23/C22-1,"n/a")</f>
        <v>-0.11143931256713213</v>
      </c>
      <c r="L23" s="70">
        <f t="shared" ref="L23:L33" si="4">IFERROR(D23/D22-1,"n/a")</f>
        <v>2.1061271613735277E-2</v>
      </c>
      <c r="M23" s="70">
        <f t="shared" ref="M23:M33" si="5">IFERROR(E23/E22-1,"n/a")</f>
        <v>5.2432900088190904E-2</v>
      </c>
      <c r="N23" s="70">
        <f t="shared" ref="N23:N33" si="6">IFERROR(F23/F22-1,"n/a")</f>
        <v>-0.12778840025493943</v>
      </c>
      <c r="O23" s="70">
        <f t="shared" ref="O23:O33" si="7">IFERROR(G23/G22-1,"n/a")</f>
        <v>-0.62348502541557915</v>
      </c>
      <c r="P23" s="70">
        <f t="shared" ref="P23:P33" si="8">IFERROR(H23/H22-1,"n/a")</f>
        <v>9.4592482625482921E-2</v>
      </c>
      <c r="R23" s="69" t="s">
        <v>53</v>
      </c>
      <c r="S23" s="69" t="s">
        <v>53</v>
      </c>
      <c r="T23" s="69" t="s">
        <v>53</v>
      </c>
      <c r="U23" s="69" t="s">
        <v>53</v>
      </c>
      <c r="V23" s="69" t="s">
        <v>53</v>
      </c>
      <c r="W23" s="69" t="s">
        <v>53</v>
      </c>
      <c r="X23" s="69" t="s">
        <v>53</v>
      </c>
    </row>
    <row r="24" spans="1:24">
      <c r="A24" s="27">
        <v>2011</v>
      </c>
      <c r="B24" s="36">
        <v>209.90700000000001</v>
      </c>
      <c r="C24" s="36">
        <v>300</v>
      </c>
      <c r="D24" s="36">
        <v>102.514</v>
      </c>
      <c r="E24" s="36">
        <v>408.94968499999993</v>
      </c>
      <c r="F24" s="36">
        <v>2.3029999999999999</v>
      </c>
      <c r="G24" s="36">
        <v>1.5989770000000001</v>
      </c>
      <c r="H24" s="36">
        <v>1025.2726619999999</v>
      </c>
      <c r="J24" s="70">
        <f t="shared" si="2"/>
        <v>-0.44949501572256934</v>
      </c>
      <c r="K24" s="70">
        <f t="shared" si="3"/>
        <v>-9.3381686310063383E-2</v>
      </c>
      <c r="L24" s="70">
        <f t="shared" si="4"/>
        <v>-9.4415293016024471E-2</v>
      </c>
      <c r="M24" s="70">
        <f t="shared" si="5"/>
        <v>-0.23260308253042605</v>
      </c>
      <c r="N24" s="70">
        <f t="shared" si="6"/>
        <v>-0.15856777493606145</v>
      </c>
      <c r="O24" s="70">
        <f t="shared" si="7"/>
        <v>0.45857327771397527</v>
      </c>
      <c r="P24" s="70">
        <f t="shared" si="8"/>
        <v>-0.2473070402951395</v>
      </c>
      <c r="R24" s="69" t="s">
        <v>53</v>
      </c>
      <c r="S24" s="69" t="s">
        <v>53</v>
      </c>
      <c r="T24" s="69" t="s">
        <v>53</v>
      </c>
      <c r="U24" s="69" t="s">
        <v>53</v>
      </c>
      <c r="V24" s="69" t="s">
        <v>53</v>
      </c>
      <c r="W24" s="69" t="s">
        <v>53</v>
      </c>
      <c r="X24" s="69" t="s">
        <v>53</v>
      </c>
    </row>
    <row r="25" spans="1:24">
      <c r="A25" s="27">
        <v>2012</v>
      </c>
      <c r="B25" s="36">
        <v>217.297</v>
      </c>
      <c r="C25" s="36">
        <v>165.4</v>
      </c>
      <c r="D25" s="36">
        <v>119.26300000000001</v>
      </c>
      <c r="E25" s="36">
        <v>418.07506500000005</v>
      </c>
      <c r="F25" s="36">
        <v>3.3620000000000001</v>
      </c>
      <c r="G25" s="36">
        <v>2.1351930000000001</v>
      </c>
      <c r="H25" s="36">
        <v>925.53225800000007</v>
      </c>
      <c r="J25" s="70">
        <f t="shared" si="2"/>
        <v>3.5206067448917855E-2</v>
      </c>
      <c r="K25" s="70">
        <f t="shared" si="3"/>
        <v>-0.44866666666666666</v>
      </c>
      <c r="L25" s="70">
        <f t="shared" si="4"/>
        <v>0.16338256238172355</v>
      </c>
      <c r="M25" s="70">
        <f t="shared" si="5"/>
        <v>2.2314187624328685E-2</v>
      </c>
      <c r="N25" s="70">
        <f t="shared" si="6"/>
        <v>0.4598349978289189</v>
      </c>
      <c r="O25" s="70">
        <f t="shared" si="7"/>
        <v>0.33534941403159646</v>
      </c>
      <c r="P25" s="70">
        <f t="shared" si="8"/>
        <v>-9.7281833112994653E-2</v>
      </c>
      <c r="R25" s="69" t="s">
        <v>53</v>
      </c>
      <c r="S25" s="69" t="s">
        <v>53</v>
      </c>
      <c r="T25" s="69" t="s">
        <v>53</v>
      </c>
      <c r="U25" s="69" t="s">
        <v>53</v>
      </c>
      <c r="V25" s="69" t="s">
        <v>53</v>
      </c>
      <c r="W25" s="69" t="s">
        <v>53</v>
      </c>
      <c r="X25" s="69" t="s">
        <v>53</v>
      </c>
    </row>
    <row r="26" spans="1:24">
      <c r="A26" s="27">
        <v>2013</v>
      </c>
      <c r="B26" s="36">
        <v>121.161</v>
      </c>
      <c r="C26" s="36">
        <v>112</v>
      </c>
      <c r="D26" s="36">
        <v>74.474000000000004</v>
      </c>
      <c r="E26" s="36">
        <v>341.24327</v>
      </c>
      <c r="F26" s="36">
        <v>2.8897150000000003</v>
      </c>
      <c r="G26" s="36">
        <v>1.1518489999999999</v>
      </c>
      <c r="H26" s="36">
        <v>652.91983400000004</v>
      </c>
      <c r="J26" s="70">
        <f t="shared" si="2"/>
        <v>-0.44241752072048857</v>
      </c>
      <c r="K26" s="70">
        <f t="shared" si="3"/>
        <v>-0.32285368802902059</v>
      </c>
      <c r="L26" s="70">
        <f t="shared" si="4"/>
        <v>-0.37554815827205423</v>
      </c>
      <c r="M26" s="70">
        <f t="shared" si="5"/>
        <v>-0.18377511942741687</v>
      </c>
      <c r="N26" s="70">
        <f t="shared" si="6"/>
        <v>-0.14047739440809037</v>
      </c>
      <c r="O26" s="70">
        <f t="shared" si="7"/>
        <v>-0.46054103774225574</v>
      </c>
      <c r="P26" s="70">
        <f t="shared" si="8"/>
        <v>-0.29454664777335082</v>
      </c>
      <c r="R26" s="69" t="s">
        <v>53</v>
      </c>
      <c r="S26" s="69" t="s">
        <v>53</v>
      </c>
      <c r="T26" s="69" t="s">
        <v>53</v>
      </c>
      <c r="U26" s="69" t="s">
        <v>53</v>
      </c>
      <c r="V26" s="69" t="s">
        <v>53</v>
      </c>
      <c r="W26" s="69" t="s">
        <v>53</v>
      </c>
      <c r="X26" s="69" t="s">
        <v>53</v>
      </c>
    </row>
    <row r="27" spans="1:24">
      <c r="A27" s="27">
        <v>2014</v>
      </c>
      <c r="B27" s="36">
        <v>38.561</v>
      </c>
      <c r="C27" s="36">
        <v>89</v>
      </c>
      <c r="D27" s="36">
        <v>78.078000000000003</v>
      </c>
      <c r="E27" s="36">
        <v>348.50677999999999</v>
      </c>
      <c r="F27" s="36">
        <v>3.544</v>
      </c>
      <c r="G27" s="36">
        <v>1</v>
      </c>
      <c r="H27" s="36">
        <v>558.68978000000004</v>
      </c>
      <c r="J27" s="70">
        <f t="shared" si="2"/>
        <v>-0.68173752280024102</v>
      </c>
      <c r="K27" s="70">
        <f t="shared" si="3"/>
        <v>-0.2053571428571429</v>
      </c>
      <c r="L27" s="70">
        <f t="shared" si="4"/>
        <v>4.8392727663345569E-2</v>
      </c>
      <c r="M27" s="70">
        <f t="shared" si="5"/>
        <v>2.1285430772012059E-2</v>
      </c>
      <c r="N27" s="70">
        <f t="shared" si="6"/>
        <v>0.22641852224181269</v>
      </c>
      <c r="O27" s="70">
        <f t="shared" si="7"/>
        <v>-0.13183064794083243</v>
      </c>
      <c r="P27" s="70">
        <f t="shared" si="8"/>
        <v>-0.14432101629187144</v>
      </c>
      <c r="R27" s="69" t="s">
        <v>53</v>
      </c>
      <c r="S27" s="69" t="s">
        <v>53</v>
      </c>
      <c r="T27" s="69" t="s">
        <v>53</v>
      </c>
      <c r="U27" s="69" t="s">
        <v>53</v>
      </c>
      <c r="V27" s="69" t="s">
        <v>53</v>
      </c>
      <c r="W27" s="69" t="s">
        <v>53</v>
      </c>
      <c r="X27" s="69" t="s">
        <v>53</v>
      </c>
    </row>
    <row r="28" spans="1:24">
      <c r="A28" s="27">
        <v>2015</v>
      </c>
      <c r="B28" s="36">
        <v>63.765999999999998</v>
      </c>
      <c r="C28" s="36">
        <v>166.8</v>
      </c>
      <c r="D28" s="36">
        <v>105.211</v>
      </c>
      <c r="E28" s="36">
        <v>304.33343499999995</v>
      </c>
      <c r="F28" s="36">
        <v>4.3658649999999994</v>
      </c>
      <c r="G28" s="36">
        <v>1</v>
      </c>
      <c r="H28" s="36">
        <v>645.47629999999992</v>
      </c>
      <c r="J28" s="70">
        <f t="shared" si="2"/>
        <v>0.65363968776743331</v>
      </c>
      <c r="K28" s="70">
        <f t="shared" si="3"/>
        <v>0.87415730337078656</v>
      </c>
      <c r="L28" s="70">
        <f t="shared" si="4"/>
        <v>0.34751146289607826</v>
      </c>
      <c r="M28" s="70">
        <f t="shared" si="5"/>
        <v>-0.12675031745436927</v>
      </c>
      <c r="N28" s="70">
        <f t="shared" si="6"/>
        <v>0.23190321670428871</v>
      </c>
      <c r="O28" s="70">
        <f t="shared" si="7"/>
        <v>0</v>
      </c>
      <c r="P28" s="70">
        <f t="shared" si="8"/>
        <v>0.15533937277320486</v>
      </c>
      <c r="R28" s="69" t="s">
        <v>53</v>
      </c>
      <c r="S28" s="69" t="s">
        <v>53</v>
      </c>
      <c r="T28" s="69" t="s">
        <v>53</v>
      </c>
      <c r="U28" s="69" t="s">
        <v>53</v>
      </c>
      <c r="V28" s="69" t="s">
        <v>53</v>
      </c>
      <c r="W28" s="69" t="s">
        <v>53</v>
      </c>
      <c r="X28" s="69" t="s">
        <v>53</v>
      </c>
    </row>
    <row r="29" spans="1:24">
      <c r="A29" s="27">
        <v>2016</v>
      </c>
      <c r="B29" s="36">
        <v>93.978999999999999</v>
      </c>
      <c r="C29" s="36">
        <v>174.8</v>
      </c>
      <c r="D29" s="36">
        <v>128.50899999999999</v>
      </c>
      <c r="E29" s="36">
        <v>524.06057499999997</v>
      </c>
      <c r="F29" s="36">
        <v>6.5223009999999997</v>
      </c>
      <c r="G29" s="36">
        <v>0</v>
      </c>
      <c r="H29" s="36">
        <v>927.87087599999995</v>
      </c>
      <c r="J29" s="70">
        <f t="shared" si="2"/>
        <v>0.47381049462095781</v>
      </c>
      <c r="K29" s="70">
        <f t="shared" si="3"/>
        <v>4.7961630695443569E-2</v>
      </c>
      <c r="L29" s="70">
        <f t="shared" si="4"/>
        <v>0.22144072387868174</v>
      </c>
      <c r="M29" s="70">
        <f t="shared" si="5"/>
        <v>0.72199474237853645</v>
      </c>
      <c r="N29" s="70">
        <f t="shared" si="6"/>
        <v>0.49393098503962007</v>
      </c>
      <c r="O29" s="70">
        <f t="shared" si="7"/>
        <v>-1</v>
      </c>
      <c r="P29" s="70">
        <f t="shared" si="8"/>
        <v>0.43749797784984534</v>
      </c>
      <c r="R29" s="69" t="s">
        <v>53</v>
      </c>
      <c r="S29" s="69" t="s">
        <v>53</v>
      </c>
      <c r="T29" s="69" t="s">
        <v>53</v>
      </c>
      <c r="U29" s="69" t="s">
        <v>53</v>
      </c>
      <c r="V29" s="69" t="s">
        <v>53</v>
      </c>
      <c r="W29" s="69" t="s">
        <v>53</v>
      </c>
      <c r="X29" s="69" t="s">
        <v>53</v>
      </c>
    </row>
    <row r="30" spans="1:24">
      <c r="A30" s="27">
        <v>2017</v>
      </c>
      <c r="B30" s="36">
        <v>42.191000000000003</v>
      </c>
      <c r="C30" s="36">
        <v>93.1</v>
      </c>
      <c r="D30" s="36">
        <v>91.122</v>
      </c>
      <c r="E30" s="36">
        <v>495.291675</v>
      </c>
      <c r="F30" s="36">
        <v>8.609</v>
      </c>
      <c r="G30" s="36">
        <v>1</v>
      </c>
      <c r="H30" s="36">
        <v>731.3136750000001</v>
      </c>
      <c r="J30" s="70">
        <f t="shared" si="2"/>
        <v>-0.55105927920067244</v>
      </c>
      <c r="K30" s="70">
        <f t="shared" si="3"/>
        <v>-0.46739130434782616</v>
      </c>
      <c r="L30" s="70">
        <f t="shared" si="4"/>
        <v>-0.29092903998941699</v>
      </c>
      <c r="M30" s="70">
        <f t="shared" si="5"/>
        <v>-5.4896134859982459E-2</v>
      </c>
      <c r="N30" s="70">
        <f t="shared" si="6"/>
        <v>0.31993295004324396</v>
      </c>
      <c r="O30" s="70" t="str">
        <f t="shared" si="7"/>
        <v>n/a</v>
      </c>
      <c r="P30" s="70">
        <f t="shared" si="8"/>
        <v>-0.21183680411152361</v>
      </c>
      <c r="R30" s="69" t="s">
        <v>53</v>
      </c>
      <c r="S30" s="69" t="s">
        <v>53</v>
      </c>
      <c r="T30" s="69" t="s">
        <v>53</v>
      </c>
      <c r="U30" s="69" t="s">
        <v>53</v>
      </c>
      <c r="V30" s="69" t="s">
        <v>53</v>
      </c>
      <c r="W30" s="69" t="s">
        <v>53</v>
      </c>
      <c r="X30" s="69" t="s">
        <v>53</v>
      </c>
    </row>
    <row r="31" spans="1:24">
      <c r="A31" s="27">
        <v>2018</v>
      </c>
      <c r="B31" s="36">
        <v>15.311</v>
      </c>
      <c r="C31" s="36">
        <v>54.7</v>
      </c>
      <c r="D31" s="36">
        <v>97.963999999999999</v>
      </c>
      <c r="E31" s="36">
        <v>476.91500000000008</v>
      </c>
      <c r="F31" s="36">
        <v>7.6980000000000004</v>
      </c>
      <c r="G31" s="36">
        <v>1</v>
      </c>
      <c r="H31" s="36">
        <v>653.58799999999997</v>
      </c>
      <c r="J31" s="70">
        <f t="shared" si="2"/>
        <v>-0.6371026996278828</v>
      </c>
      <c r="K31" s="70">
        <f t="shared" si="3"/>
        <v>-0.41245972073039738</v>
      </c>
      <c r="L31" s="70">
        <f t="shared" si="4"/>
        <v>7.508614824082005E-2</v>
      </c>
      <c r="M31" s="70">
        <f t="shared" si="5"/>
        <v>-3.7102733454988712E-2</v>
      </c>
      <c r="N31" s="70">
        <f t="shared" si="6"/>
        <v>-0.10581949123010803</v>
      </c>
      <c r="O31" s="70">
        <f t="shared" si="7"/>
        <v>0</v>
      </c>
      <c r="P31" s="70">
        <f t="shared" si="8"/>
        <v>-0.10628226663476537</v>
      </c>
      <c r="R31" s="69" t="s">
        <v>53</v>
      </c>
      <c r="S31" s="69" t="s">
        <v>53</v>
      </c>
      <c r="T31" s="69" t="s">
        <v>53</v>
      </c>
      <c r="U31" s="69" t="s">
        <v>53</v>
      </c>
      <c r="V31" s="69" t="s">
        <v>53</v>
      </c>
      <c r="W31" s="69" t="s">
        <v>53</v>
      </c>
      <c r="X31" s="69" t="s">
        <v>53</v>
      </c>
    </row>
    <row r="32" spans="1:24">
      <c r="A32" s="27">
        <v>2019</v>
      </c>
      <c r="B32" s="36">
        <f>SUM(B38:B41)</f>
        <v>21.52</v>
      </c>
      <c r="C32" s="36">
        <f t="shared" ref="C32:H32" si="9">SUM(C38:C41)</f>
        <v>186.3</v>
      </c>
      <c r="D32" s="36">
        <f t="shared" si="9"/>
        <v>157.58199999999999</v>
      </c>
      <c r="E32" s="36">
        <f t="shared" si="9"/>
        <v>613.72595999999999</v>
      </c>
      <c r="F32" s="36">
        <f t="shared" si="9"/>
        <v>10.201000000000001</v>
      </c>
      <c r="G32" s="36">
        <f t="shared" si="9"/>
        <v>0</v>
      </c>
      <c r="H32" s="36">
        <f t="shared" si="9"/>
        <v>989.32895999999994</v>
      </c>
      <c r="J32" s="70">
        <f t="shared" si="2"/>
        <v>0.40552543922669981</v>
      </c>
      <c r="K32" s="70">
        <f t="shared" si="3"/>
        <v>2.4058500914076784</v>
      </c>
      <c r="L32" s="70">
        <f t="shared" si="4"/>
        <v>0.60857049528398188</v>
      </c>
      <c r="M32" s="70">
        <f t="shared" si="5"/>
        <v>0.28686654854638638</v>
      </c>
      <c r="N32" s="70">
        <f t="shared" si="6"/>
        <v>0.3251493894518056</v>
      </c>
      <c r="O32" s="70">
        <f t="shared" si="7"/>
        <v>-1</v>
      </c>
      <c r="P32" s="70">
        <f t="shared" si="8"/>
        <v>0.51368899061794271</v>
      </c>
      <c r="R32" s="69" t="s">
        <v>53</v>
      </c>
      <c r="S32" s="69" t="s">
        <v>53</v>
      </c>
      <c r="T32" s="69" t="s">
        <v>53</v>
      </c>
      <c r="U32" s="69" t="s">
        <v>53</v>
      </c>
      <c r="V32" s="69" t="s">
        <v>53</v>
      </c>
      <c r="W32" s="69" t="s">
        <v>53</v>
      </c>
      <c r="X32" s="69" t="s">
        <v>53</v>
      </c>
    </row>
    <row r="33" spans="1:24">
      <c r="A33" s="27">
        <v>2020</v>
      </c>
      <c r="B33" s="36">
        <f>SUM(B42:B45)</f>
        <v>185.18799999999999</v>
      </c>
      <c r="C33" s="36">
        <f t="shared" ref="C33:H33" si="10">SUM(C42:C45)</f>
        <v>318.5</v>
      </c>
      <c r="D33" s="36">
        <f t="shared" si="10"/>
        <v>227.93199999999999</v>
      </c>
      <c r="E33" s="36">
        <f t="shared" si="10"/>
        <v>505.17767500000008</v>
      </c>
      <c r="F33" s="36">
        <f t="shared" si="10"/>
        <v>13.522</v>
      </c>
      <c r="G33" s="36">
        <f t="shared" si="10"/>
        <v>1</v>
      </c>
      <c r="H33" s="36">
        <f t="shared" si="10"/>
        <v>1251.3196750000002</v>
      </c>
      <c r="J33" s="70">
        <f t="shared" si="2"/>
        <v>7.6053903345724905</v>
      </c>
      <c r="K33" s="70">
        <f t="shared" si="3"/>
        <v>0.70960815888352102</v>
      </c>
      <c r="L33" s="70">
        <f t="shared" si="4"/>
        <v>0.44643423741290245</v>
      </c>
      <c r="M33" s="70">
        <f t="shared" si="5"/>
        <v>-0.17686767722844887</v>
      </c>
      <c r="N33" s="70">
        <f t="shared" si="6"/>
        <v>0.3255563180080383</v>
      </c>
      <c r="O33" s="70" t="str">
        <f t="shared" si="7"/>
        <v>n/a</v>
      </c>
      <c r="P33" s="70">
        <f t="shared" si="8"/>
        <v>0.26481658335363023</v>
      </c>
      <c r="R33" s="69" t="s">
        <v>53</v>
      </c>
      <c r="S33" s="69" t="s">
        <v>53</v>
      </c>
      <c r="T33" s="69" t="s">
        <v>53</v>
      </c>
      <c r="U33" s="69" t="s">
        <v>53</v>
      </c>
      <c r="V33" s="69" t="s">
        <v>53</v>
      </c>
      <c r="W33" s="69" t="s">
        <v>53</v>
      </c>
      <c r="X33" s="69" t="s">
        <v>53</v>
      </c>
    </row>
    <row r="34" spans="1:24">
      <c r="A34" s="27"/>
      <c r="B34" s="36"/>
      <c r="C34" s="36"/>
      <c r="D34" s="36"/>
      <c r="E34" s="36"/>
      <c r="F34" s="36"/>
      <c r="G34" s="36"/>
      <c r="H34" s="36"/>
      <c r="J34" s="70"/>
      <c r="K34" s="70"/>
      <c r="L34" s="70"/>
      <c r="M34" s="70"/>
      <c r="N34" s="70"/>
      <c r="O34" s="70"/>
      <c r="P34" s="70"/>
      <c r="R34" s="69"/>
      <c r="S34" s="69"/>
      <c r="T34" s="69"/>
      <c r="U34" s="69"/>
      <c r="V34" s="69"/>
      <c r="W34" s="69"/>
      <c r="X34" s="69"/>
    </row>
    <row r="35" spans="1:24">
      <c r="A35" s="96" t="s">
        <v>67</v>
      </c>
      <c r="B35" s="97">
        <v>155.35399999999998</v>
      </c>
      <c r="C35" s="97">
        <v>235.4</v>
      </c>
      <c r="D35" s="97">
        <v>154.934</v>
      </c>
      <c r="E35" s="97">
        <v>361.60398999999995</v>
      </c>
      <c r="F35" s="97">
        <v>9.729000000000001</v>
      </c>
      <c r="G35" s="97">
        <v>1</v>
      </c>
      <c r="H35" s="97">
        <v>918.0209900000001</v>
      </c>
      <c r="I35" s="98"/>
      <c r="J35" s="99"/>
      <c r="K35" s="99"/>
      <c r="L35" s="99"/>
      <c r="M35" s="99"/>
      <c r="N35" s="99"/>
      <c r="O35" s="99"/>
      <c r="P35" s="99"/>
      <c r="Q35" s="98"/>
      <c r="R35" s="100"/>
      <c r="S35" s="100"/>
      <c r="T35" s="100"/>
      <c r="U35" s="100"/>
      <c r="V35" s="100"/>
      <c r="W35" s="100"/>
      <c r="X35" s="100"/>
    </row>
    <row r="36" spans="1:24">
      <c r="A36" s="96" t="s">
        <v>68</v>
      </c>
      <c r="B36" s="97">
        <v>2.8149999999999999</v>
      </c>
      <c r="C36" s="97">
        <v>22.35</v>
      </c>
      <c r="D36" s="97">
        <v>107.47799999999999</v>
      </c>
      <c r="E36" s="97">
        <v>303.49280499999998</v>
      </c>
      <c r="F36" s="97">
        <v>44.796250000000001</v>
      </c>
      <c r="G36" s="97">
        <v>0</v>
      </c>
      <c r="H36" s="97">
        <v>480.9320550000001</v>
      </c>
      <c r="I36" s="98"/>
      <c r="J36" s="99">
        <f>IFERROR(B36/B35-1,"n/a")</f>
        <v>-0.98188009320648328</v>
      </c>
      <c r="K36" s="99">
        <f t="shared" ref="K36" si="11">IFERROR(C36/C35-1,"n/a")</f>
        <v>-0.90505522514868308</v>
      </c>
      <c r="L36" s="99">
        <f t="shared" ref="L36" si="12">IFERROR(D36/D35-1,"n/a")</f>
        <v>-0.30629816567054358</v>
      </c>
      <c r="M36" s="99">
        <f t="shared" ref="M36" si="13">IFERROR(E36/E35-1,"n/a")</f>
        <v>-0.16070393747591105</v>
      </c>
      <c r="N36" s="99">
        <f t="shared" ref="N36" si="14">IFERROR(F36/F35-1,"n/a")</f>
        <v>3.6044043581046354</v>
      </c>
      <c r="O36" s="99">
        <f t="shared" ref="O36" si="15">IFERROR(G36/G35-1,"n/a")</f>
        <v>-1</v>
      </c>
      <c r="P36" s="99">
        <f>IFERROR(H36/H35-1,"n/a")</f>
        <v>-0.47612085100581414</v>
      </c>
      <c r="Q36" s="98"/>
      <c r="R36" s="100" t="s">
        <v>53</v>
      </c>
      <c r="S36" s="100" t="s">
        <v>53</v>
      </c>
      <c r="T36" s="100" t="s">
        <v>53</v>
      </c>
      <c r="U36" s="100" t="s">
        <v>53</v>
      </c>
      <c r="V36" s="100" t="s">
        <v>53</v>
      </c>
      <c r="W36" s="100" t="s">
        <v>53</v>
      </c>
      <c r="X36" s="100" t="s">
        <v>53</v>
      </c>
    </row>
    <row r="37" spans="1:24">
      <c r="A37" s="28"/>
      <c r="B37" s="36"/>
      <c r="C37" s="36"/>
      <c r="D37" s="36"/>
      <c r="E37" s="36"/>
      <c r="F37" s="36"/>
      <c r="G37" s="36"/>
      <c r="H37" s="36"/>
      <c r="J37" s="69"/>
      <c r="K37" s="69"/>
      <c r="L37" s="69"/>
      <c r="M37" s="69"/>
      <c r="N37" s="69"/>
      <c r="O37" s="69"/>
      <c r="P37" s="69"/>
      <c r="R37" s="70"/>
      <c r="S37" s="70"/>
      <c r="T37" s="70"/>
      <c r="U37" s="70"/>
      <c r="V37" s="70"/>
      <c r="W37" s="70"/>
      <c r="X37" s="70"/>
    </row>
    <row r="38" spans="1:24">
      <c r="A38" s="27" t="s">
        <v>21</v>
      </c>
      <c r="B38" s="36">
        <v>6.5949999999999998</v>
      </c>
      <c r="C38" s="36">
        <v>28</v>
      </c>
      <c r="D38" s="36">
        <v>25.637</v>
      </c>
      <c r="E38" s="36">
        <v>129.38855999999998</v>
      </c>
      <c r="F38" s="36">
        <v>2.125</v>
      </c>
      <c r="G38" s="36">
        <v>0</v>
      </c>
      <c r="H38" s="36">
        <v>191.74555999999998</v>
      </c>
      <c r="J38" s="69" t="s">
        <v>53</v>
      </c>
      <c r="K38" s="69" t="s">
        <v>53</v>
      </c>
      <c r="L38" s="69" t="s">
        <v>53</v>
      </c>
      <c r="M38" s="69" t="s">
        <v>53</v>
      </c>
      <c r="N38" s="69" t="s">
        <v>53</v>
      </c>
      <c r="O38" s="69" t="s">
        <v>53</v>
      </c>
      <c r="P38" s="69" t="s">
        <v>53</v>
      </c>
      <c r="R38" s="69" t="s">
        <v>53</v>
      </c>
      <c r="S38" s="69" t="s">
        <v>53</v>
      </c>
      <c r="T38" s="69" t="s">
        <v>53</v>
      </c>
      <c r="U38" s="69" t="s">
        <v>53</v>
      </c>
      <c r="V38" s="69" t="s">
        <v>53</v>
      </c>
      <c r="W38" s="69" t="s">
        <v>53</v>
      </c>
      <c r="X38" s="69" t="s">
        <v>53</v>
      </c>
    </row>
    <row r="39" spans="1:24">
      <c r="A39" s="27" t="s">
        <v>22</v>
      </c>
      <c r="B39" s="36">
        <v>4.8</v>
      </c>
      <c r="C39" s="36">
        <v>60.1</v>
      </c>
      <c r="D39" s="36">
        <v>35.120999999999995</v>
      </c>
      <c r="E39" s="36">
        <v>150.88968</v>
      </c>
      <c r="F39" s="36">
        <v>2.3439999999999999</v>
      </c>
      <c r="G39" s="36">
        <v>0</v>
      </c>
      <c r="H39" s="36">
        <v>253.25468000000001</v>
      </c>
      <c r="J39" s="69" t="s">
        <v>53</v>
      </c>
      <c r="K39" s="69" t="s">
        <v>53</v>
      </c>
      <c r="L39" s="69" t="s">
        <v>53</v>
      </c>
      <c r="M39" s="69" t="s">
        <v>53</v>
      </c>
      <c r="N39" s="69" t="s">
        <v>53</v>
      </c>
      <c r="O39" s="69" t="s">
        <v>53</v>
      </c>
      <c r="P39" s="69" t="s">
        <v>53</v>
      </c>
      <c r="R39" s="70">
        <f>B39/B38-1</f>
        <v>-0.2721758908263836</v>
      </c>
      <c r="S39" s="70">
        <f t="shared" ref="S39:X39" si="16">C39/C38-1</f>
        <v>1.1464285714285714</v>
      </c>
      <c r="T39" s="70">
        <f t="shared" si="16"/>
        <v>0.36993407965050484</v>
      </c>
      <c r="U39" s="70">
        <f t="shared" si="16"/>
        <v>0.16617481483679875</v>
      </c>
      <c r="V39" s="70">
        <f t="shared" si="16"/>
        <v>0.10305882352941165</v>
      </c>
      <c r="W39" s="69" t="s">
        <v>53</v>
      </c>
      <c r="X39" s="70">
        <f t="shared" si="16"/>
        <v>0.32078510709713459</v>
      </c>
    </row>
    <row r="40" spans="1:24">
      <c r="A40" s="27" t="s">
        <v>23</v>
      </c>
      <c r="B40" s="36">
        <v>6.9149999999999991</v>
      </c>
      <c r="C40" s="36">
        <v>63.4</v>
      </c>
      <c r="D40" s="36">
        <v>47.57</v>
      </c>
      <c r="E40" s="36">
        <v>162.4983</v>
      </c>
      <c r="F40" s="36">
        <v>3.1669999999999998</v>
      </c>
      <c r="G40" s="36">
        <v>0</v>
      </c>
      <c r="H40" s="36">
        <v>283.55029999999999</v>
      </c>
      <c r="J40" s="69" t="s">
        <v>53</v>
      </c>
      <c r="K40" s="69" t="s">
        <v>53</v>
      </c>
      <c r="L40" s="69" t="s">
        <v>53</v>
      </c>
      <c r="M40" s="69" t="s">
        <v>53</v>
      </c>
      <c r="N40" s="69" t="s">
        <v>53</v>
      </c>
      <c r="O40" s="69" t="s">
        <v>53</v>
      </c>
      <c r="P40" s="69" t="s">
        <v>53</v>
      </c>
      <c r="R40" s="70">
        <f t="shared" ref="R40:R45" si="17">B40/B39-1</f>
        <v>0.44062499999999982</v>
      </c>
      <c r="S40" s="70">
        <f t="shared" ref="S40:S45" si="18">C40/C39-1</f>
        <v>5.4908485856905109E-2</v>
      </c>
      <c r="T40" s="70">
        <f t="shared" ref="T40:T45" si="19">D40/D39-1</f>
        <v>0.35446029441075155</v>
      </c>
      <c r="U40" s="70">
        <f t="shared" ref="U40:U45" si="20">E40/E39-1</f>
        <v>7.6934486175595396E-2</v>
      </c>
      <c r="V40" s="70">
        <f t="shared" ref="V40:V45" si="21">F40/F39-1</f>
        <v>0.35110921501706494</v>
      </c>
      <c r="W40" s="69" t="s">
        <v>53</v>
      </c>
      <c r="X40" s="70">
        <f t="shared" ref="X40:X45" si="22">H40/H39-1</f>
        <v>0.1196251141341198</v>
      </c>
    </row>
    <row r="41" spans="1:24">
      <c r="A41" s="27" t="s">
        <v>24</v>
      </c>
      <c r="B41" s="36">
        <v>3.21</v>
      </c>
      <c r="C41" s="36">
        <v>34.799999999999997</v>
      </c>
      <c r="D41" s="36">
        <v>49.254000000000005</v>
      </c>
      <c r="E41" s="36">
        <v>170.94941999999998</v>
      </c>
      <c r="F41" s="36">
        <v>2.5650000000000004</v>
      </c>
      <c r="G41" s="36">
        <v>0</v>
      </c>
      <c r="H41" s="36">
        <v>260.77841999999998</v>
      </c>
      <c r="J41" s="69" t="s">
        <v>53</v>
      </c>
      <c r="K41" s="69" t="s">
        <v>53</v>
      </c>
      <c r="L41" s="69" t="s">
        <v>53</v>
      </c>
      <c r="M41" s="69" t="s">
        <v>53</v>
      </c>
      <c r="N41" s="69" t="s">
        <v>53</v>
      </c>
      <c r="O41" s="69" t="s">
        <v>53</v>
      </c>
      <c r="P41" s="69" t="s">
        <v>53</v>
      </c>
      <c r="R41" s="70">
        <f t="shared" si="17"/>
        <v>-0.53579175704989157</v>
      </c>
      <c r="S41" s="70">
        <f t="shared" si="18"/>
        <v>-0.45110410094637232</v>
      </c>
      <c r="T41" s="70">
        <f t="shared" si="19"/>
        <v>3.5400462476350647E-2</v>
      </c>
      <c r="U41" s="70">
        <f t="shared" si="20"/>
        <v>5.2007436385488104E-2</v>
      </c>
      <c r="V41" s="70">
        <f t="shared" si="21"/>
        <v>-0.19008525418376998</v>
      </c>
      <c r="W41" s="69" t="s">
        <v>53</v>
      </c>
      <c r="X41" s="70">
        <f t="shared" si="22"/>
        <v>-8.0309842733370496E-2</v>
      </c>
    </row>
    <row r="42" spans="1:24">
      <c r="A42" s="27" t="s">
        <v>25</v>
      </c>
      <c r="B42" s="36">
        <v>38.063000000000002</v>
      </c>
      <c r="C42" s="36">
        <v>82.3</v>
      </c>
      <c r="D42" s="36">
        <v>65.369</v>
      </c>
      <c r="E42" s="36">
        <v>183.18413000000001</v>
      </c>
      <c r="F42" s="36">
        <v>3.7370000000000001</v>
      </c>
      <c r="G42" s="36">
        <v>0</v>
      </c>
      <c r="H42" s="36">
        <v>372.65313000000003</v>
      </c>
      <c r="J42" s="70">
        <f>B42/B38-1</f>
        <v>4.7714935557240343</v>
      </c>
      <c r="K42" s="70">
        <f t="shared" ref="K42:P42" si="23">C42/C38-1</f>
        <v>1.9392857142857141</v>
      </c>
      <c r="L42" s="70">
        <f t="shared" si="23"/>
        <v>1.5497913172368061</v>
      </c>
      <c r="M42" s="70">
        <f t="shared" si="23"/>
        <v>0.41576759181800949</v>
      </c>
      <c r="N42" s="70">
        <f t="shared" si="23"/>
        <v>0.75858823529411779</v>
      </c>
      <c r="O42" s="69" t="s">
        <v>53</v>
      </c>
      <c r="P42" s="70">
        <f t="shared" si="23"/>
        <v>0.94347723097212821</v>
      </c>
      <c r="R42" s="70">
        <f t="shared" si="17"/>
        <v>10.857632398753895</v>
      </c>
      <c r="S42" s="70">
        <f t="shared" si="18"/>
        <v>1.3649425287356323</v>
      </c>
      <c r="T42" s="70">
        <f t="shared" si="19"/>
        <v>0.3271815487067038</v>
      </c>
      <c r="U42" s="70">
        <f t="shared" si="20"/>
        <v>7.1569181106318158E-2</v>
      </c>
      <c r="V42" s="70">
        <f t="shared" si="21"/>
        <v>0.45692007797270939</v>
      </c>
      <c r="W42" s="69" t="s">
        <v>53</v>
      </c>
      <c r="X42" s="70">
        <f t="shared" si="22"/>
        <v>0.42900294433872266</v>
      </c>
    </row>
    <row r="43" spans="1:24">
      <c r="A43" s="27" t="s">
        <v>26</v>
      </c>
      <c r="B43" s="36">
        <v>81.24799999999999</v>
      </c>
      <c r="C43" s="36">
        <v>77.7</v>
      </c>
      <c r="D43" s="36">
        <v>57.780999999999999</v>
      </c>
      <c r="E43" s="36">
        <v>88.934235000000001</v>
      </c>
      <c r="F43" s="36">
        <v>4.0600000000000005</v>
      </c>
      <c r="G43" s="36">
        <v>1</v>
      </c>
      <c r="H43" s="36">
        <v>310.72323500000005</v>
      </c>
      <c r="J43" s="70">
        <f t="shared" ref="J43:J45" si="24">B43/B39-1</f>
        <v>15.926666666666666</v>
      </c>
      <c r="K43" s="70">
        <f t="shared" ref="K43:K45" si="25">C43/C39-1</f>
        <v>0.29284525790349414</v>
      </c>
      <c r="L43" s="70">
        <f t="shared" ref="L43:L45" si="26">D43/D39-1</f>
        <v>0.64519802966885931</v>
      </c>
      <c r="M43" s="70">
        <f t="shared" ref="M43:M45" si="27">E43/E39-1</f>
        <v>-0.4106009436828284</v>
      </c>
      <c r="N43" s="70">
        <f t="shared" ref="N43:N45" si="28">F43/F39-1</f>
        <v>0.73208191126279898</v>
      </c>
      <c r="O43" s="69" t="s">
        <v>53</v>
      </c>
      <c r="P43" s="70">
        <f t="shared" ref="P43:P45" si="29">H43/H39-1</f>
        <v>0.22692001190264288</v>
      </c>
      <c r="R43" s="70">
        <f t="shared" si="17"/>
        <v>1.1345663767963634</v>
      </c>
      <c r="S43" s="70">
        <f t="shared" si="18"/>
        <v>-5.5893074119076513E-2</v>
      </c>
      <c r="T43" s="70">
        <f t="shared" si="19"/>
        <v>-0.1160794872187122</v>
      </c>
      <c r="U43" s="70">
        <f t="shared" si="20"/>
        <v>-0.51450906254815854</v>
      </c>
      <c r="V43" s="70">
        <f t="shared" si="21"/>
        <v>8.6432967621086432E-2</v>
      </c>
      <c r="W43" s="69" t="s">
        <v>53</v>
      </c>
      <c r="X43" s="70">
        <f t="shared" si="22"/>
        <v>-0.16618643455376314</v>
      </c>
    </row>
    <row r="44" spans="1:24">
      <c r="A44" s="27" t="s">
        <v>27</v>
      </c>
      <c r="B44" s="36">
        <v>37.942000000000007</v>
      </c>
      <c r="C44" s="36">
        <v>103.80000000000001</v>
      </c>
      <c r="D44" s="36">
        <v>53.852999999999994</v>
      </c>
      <c r="E44" s="36">
        <v>136.4759</v>
      </c>
      <c r="F44" s="36">
        <v>2.7719999999999998</v>
      </c>
      <c r="G44" s="36">
        <v>0</v>
      </c>
      <c r="H44" s="36">
        <v>334.84289999999999</v>
      </c>
      <c r="J44" s="70">
        <f t="shared" si="24"/>
        <v>4.4869125090383246</v>
      </c>
      <c r="K44" s="70">
        <f t="shared" si="25"/>
        <v>0.6372239747634072</v>
      </c>
      <c r="L44" s="70">
        <f t="shared" si="26"/>
        <v>0.13207904141265492</v>
      </c>
      <c r="M44" s="70">
        <f t="shared" si="27"/>
        <v>-0.16013952145960919</v>
      </c>
      <c r="N44" s="70">
        <f t="shared" si="28"/>
        <v>-0.12472371329333753</v>
      </c>
      <c r="O44" s="69" t="s">
        <v>53</v>
      </c>
      <c r="P44" s="70">
        <f t="shared" si="29"/>
        <v>0.1808941835011284</v>
      </c>
      <c r="R44" s="70">
        <f t="shared" si="17"/>
        <v>-0.53301004332414315</v>
      </c>
      <c r="S44" s="70">
        <f t="shared" si="18"/>
        <v>0.3359073359073359</v>
      </c>
      <c r="T44" s="70">
        <f t="shared" si="19"/>
        <v>-6.7980824146345764E-2</v>
      </c>
      <c r="U44" s="70">
        <f t="shared" si="20"/>
        <v>0.53457102318359162</v>
      </c>
      <c r="V44" s="70">
        <f t="shared" si="21"/>
        <v>-0.31724137931034491</v>
      </c>
      <c r="W44" s="70">
        <f t="shared" ref="W44" si="30">G44/G43-1</f>
        <v>-1</v>
      </c>
      <c r="X44" s="70">
        <f t="shared" si="22"/>
        <v>7.7624272288488338E-2</v>
      </c>
    </row>
    <row r="45" spans="1:24">
      <c r="A45" s="27" t="s">
        <v>28</v>
      </c>
      <c r="B45" s="36">
        <v>27.935000000000002</v>
      </c>
      <c r="C45" s="36">
        <v>54.7</v>
      </c>
      <c r="D45" s="36">
        <v>50.929000000000002</v>
      </c>
      <c r="E45" s="36">
        <v>96.583410000000015</v>
      </c>
      <c r="F45" s="36">
        <v>2.9529999999999998</v>
      </c>
      <c r="G45" s="36">
        <v>0</v>
      </c>
      <c r="H45" s="36">
        <v>233.10041000000001</v>
      </c>
      <c r="J45" s="70">
        <f t="shared" si="24"/>
        <v>7.7024922118380079</v>
      </c>
      <c r="K45" s="70">
        <f t="shared" si="25"/>
        <v>0.57183908045977039</v>
      </c>
      <c r="L45" s="70">
        <f t="shared" si="26"/>
        <v>3.4007390262719817E-2</v>
      </c>
      <c r="M45" s="70">
        <f t="shared" si="27"/>
        <v>-0.43501762100158026</v>
      </c>
      <c r="N45" s="70">
        <f t="shared" si="28"/>
        <v>0.15126705653021411</v>
      </c>
      <c r="O45" s="69" t="s">
        <v>53</v>
      </c>
      <c r="P45" s="70">
        <f t="shared" si="29"/>
        <v>-0.10613612123273075</v>
      </c>
      <c r="R45" s="70">
        <f t="shared" si="17"/>
        <v>-0.26374466290654164</v>
      </c>
      <c r="S45" s="70">
        <f t="shared" si="18"/>
        <v>-0.47302504816955682</v>
      </c>
      <c r="T45" s="70">
        <f t="shared" si="19"/>
        <v>-5.4295953800159613E-2</v>
      </c>
      <c r="U45" s="70">
        <f t="shared" si="20"/>
        <v>-0.29230428229452954</v>
      </c>
      <c r="V45" s="70">
        <f t="shared" si="21"/>
        <v>6.5295815295815407E-2</v>
      </c>
      <c r="W45" s="69" t="s">
        <v>53</v>
      </c>
      <c r="X45" s="70">
        <f t="shared" si="22"/>
        <v>-0.30385141808292782</v>
      </c>
    </row>
    <row r="46" spans="1:24">
      <c r="A46" s="27" t="s">
        <v>29</v>
      </c>
      <c r="B46" s="36">
        <v>2.8149999999999999</v>
      </c>
      <c r="C46" s="36">
        <v>22.35</v>
      </c>
      <c r="D46" s="36">
        <v>46.177999999999997</v>
      </c>
      <c r="E46" s="36">
        <v>124.060745</v>
      </c>
      <c r="F46" s="36">
        <v>19.581</v>
      </c>
      <c r="G46" s="36">
        <v>0</v>
      </c>
      <c r="H46" s="36">
        <v>214.98474500000003</v>
      </c>
      <c r="J46" s="70">
        <f t="shared" ref="J46" si="31">B46/B42-1</f>
        <v>-0.92604366445104169</v>
      </c>
      <c r="K46" s="70">
        <f t="shared" ref="K46" si="32">C46/C42-1</f>
        <v>-0.72843256379100851</v>
      </c>
      <c r="L46" s="70">
        <f t="shared" ref="L46" si="33">D46/D42-1</f>
        <v>-0.29357952546314003</v>
      </c>
      <c r="M46" s="70">
        <f t="shared" ref="M46" si="34">E46/E42-1</f>
        <v>-0.32275385973664861</v>
      </c>
      <c r="N46" s="70">
        <f t="shared" ref="N46" si="35">F46/F42-1</f>
        <v>4.2397645169922393</v>
      </c>
      <c r="O46" s="69" t="s">
        <v>53</v>
      </c>
      <c r="P46" s="70">
        <f t="shared" ref="P46" si="36">H46/H42-1</f>
        <v>-0.42309690247335363</v>
      </c>
      <c r="R46" s="70">
        <f t="shared" ref="R46" si="37">B46/B45-1</f>
        <v>-0.8992303561839986</v>
      </c>
      <c r="S46" s="70">
        <f t="shared" ref="S46" si="38">C46/C45-1</f>
        <v>-0.59140767824497265</v>
      </c>
      <c r="T46" s="70">
        <f t="shared" ref="T46" si="39">D46/D45-1</f>
        <v>-9.3286732509964998E-2</v>
      </c>
      <c r="U46" s="70">
        <f t="shared" ref="U46" si="40">E46/E45-1</f>
        <v>0.28449332033317076</v>
      </c>
      <c r="V46" s="70">
        <f t="shared" ref="V46" si="41">F46/F45-1</f>
        <v>5.63088384693532</v>
      </c>
      <c r="W46" s="69" t="s">
        <v>53</v>
      </c>
      <c r="X46" s="70">
        <f t="shared" ref="X46" si="42">H46/H45-1</f>
        <v>-7.7716143871218279E-2</v>
      </c>
    </row>
    <row r="47" spans="1:24">
      <c r="A47" s="27" t="s">
        <v>30</v>
      </c>
      <c r="B47" s="36">
        <v>0</v>
      </c>
      <c r="C47" s="36">
        <v>0</v>
      </c>
      <c r="D47" s="36">
        <v>40.985999999999997</v>
      </c>
      <c r="E47" s="36">
        <v>109.26788000000002</v>
      </c>
      <c r="F47" s="36">
        <v>18.783000000000001</v>
      </c>
      <c r="G47" s="36">
        <v>0</v>
      </c>
      <c r="H47" s="36">
        <v>169.03688</v>
      </c>
      <c r="J47" s="70">
        <f t="shared" ref="J47" si="43">B47/B43-1</f>
        <v>-1</v>
      </c>
      <c r="K47" s="70">
        <f t="shared" ref="K47" si="44">C47/C43-1</f>
        <v>-1</v>
      </c>
      <c r="L47" s="70">
        <f t="shared" ref="L47" si="45">D47/D43-1</f>
        <v>-0.29066648206157741</v>
      </c>
      <c r="M47" s="70">
        <f t="shared" ref="M47" si="46">E47/E43-1</f>
        <v>0.22863686858047427</v>
      </c>
      <c r="N47" s="70">
        <f t="shared" ref="N47" si="47">F47/F43-1</f>
        <v>3.6263546798029553</v>
      </c>
      <c r="O47" s="69" t="s">
        <v>53</v>
      </c>
      <c r="P47" s="70">
        <f t="shared" ref="P47" si="48">H47/H43-1</f>
        <v>-0.45598892853957329</v>
      </c>
      <c r="R47" s="70">
        <f t="shared" ref="R47" si="49">B47/B46-1</f>
        <v>-1</v>
      </c>
      <c r="S47" s="70">
        <f t="shared" ref="S47" si="50">C47/C46-1</f>
        <v>-1</v>
      </c>
      <c r="T47" s="70">
        <f t="shared" ref="T47" si="51">D47/D46-1</f>
        <v>-0.11243449261553118</v>
      </c>
      <c r="U47" s="70">
        <f t="shared" ref="U47" si="52">E47/E46-1</f>
        <v>-0.11923888575713437</v>
      </c>
      <c r="V47" s="70">
        <f t="shared" ref="V47" si="53">F47/F46-1</f>
        <v>-4.075379194116735E-2</v>
      </c>
      <c r="W47" s="69" t="s">
        <v>53</v>
      </c>
      <c r="X47" s="70">
        <f t="shared" ref="X47" si="54">H47/H46-1</f>
        <v>-0.21372616461693605</v>
      </c>
    </row>
    <row r="48" spans="1:24">
      <c r="A48" s="27" t="s">
        <v>31</v>
      </c>
      <c r="B48" s="36"/>
      <c r="C48" s="36"/>
      <c r="D48" s="36"/>
      <c r="E48" s="36"/>
      <c r="F48" s="36"/>
      <c r="G48" s="36"/>
      <c r="H48" s="36"/>
      <c r="J48" s="70"/>
      <c r="K48" s="70"/>
      <c r="L48" s="70"/>
      <c r="M48" s="70"/>
      <c r="N48" s="70"/>
      <c r="O48" s="70"/>
      <c r="P48" s="70"/>
      <c r="R48" s="69"/>
      <c r="S48" s="69"/>
      <c r="T48" s="69"/>
      <c r="U48" s="69"/>
      <c r="V48" s="69"/>
      <c r="W48" s="69"/>
      <c r="X48" s="69"/>
    </row>
    <row r="49" spans="1:24">
      <c r="A49" s="27" t="s">
        <v>32</v>
      </c>
      <c r="B49" s="36"/>
      <c r="C49" s="36"/>
      <c r="D49" s="36"/>
      <c r="E49" s="36"/>
      <c r="F49" s="36"/>
      <c r="G49" s="36"/>
      <c r="H49" s="36"/>
      <c r="J49" s="70"/>
      <c r="K49" s="70"/>
      <c r="L49" s="70"/>
      <c r="M49" s="70"/>
      <c r="N49" s="70"/>
      <c r="O49" s="70"/>
      <c r="P49" s="70"/>
      <c r="R49" s="70"/>
      <c r="S49" s="70"/>
      <c r="T49" s="70"/>
      <c r="U49" s="70"/>
      <c r="V49" s="70"/>
      <c r="W49" s="70"/>
      <c r="X49" s="70"/>
    </row>
    <row r="50" spans="1:24">
      <c r="A50" s="13"/>
      <c r="B50" s="36"/>
      <c r="C50" s="36"/>
      <c r="D50" s="36"/>
      <c r="E50" s="36"/>
      <c r="F50" s="36"/>
      <c r="G50" s="36"/>
      <c r="H50" s="36"/>
      <c r="J50" s="70"/>
      <c r="K50" s="70"/>
      <c r="L50" s="70"/>
      <c r="M50" s="70"/>
      <c r="N50" s="70"/>
      <c r="O50" s="70"/>
      <c r="P50" s="70"/>
      <c r="R50" s="70"/>
      <c r="S50" s="70"/>
      <c r="T50" s="70"/>
      <c r="U50" s="70"/>
      <c r="V50" s="70"/>
      <c r="W50" s="70"/>
      <c r="X50" s="70"/>
    </row>
    <row r="51" spans="1:24">
      <c r="A51" s="29">
        <v>43496</v>
      </c>
      <c r="B51" s="36">
        <v>4.5149999999999997</v>
      </c>
      <c r="C51" s="36">
        <v>7.6999999999999993</v>
      </c>
      <c r="D51" s="36">
        <v>7.4420000000000002</v>
      </c>
      <c r="E51" s="36">
        <v>42.882925</v>
      </c>
      <c r="F51" s="36">
        <v>0.53400000000000003</v>
      </c>
      <c r="G51" s="36">
        <v>0</v>
      </c>
      <c r="H51" s="36">
        <v>63.073924999999996</v>
      </c>
      <c r="J51" s="69" t="s">
        <v>53</v>
      </c>
      <c r="K51" s="69" t="s">
        <v>53</v>
      </c>
      <c r="L51" s="69" t="s">
        <v>53</v>
      </c>
      <c r="M51" s="69" t="s">
        <v>53</v>
      </c>
      <c r="N51" s="69" t="s">
        <v>53</v>
      </c>
      <c r="O51" s="69" t="s">
        <v>53</v>
      </c>
      <c r="P51" s="69" t="s">
        <v>53</v>
      </c>
      <c r="R51" s="69" t="s">
        <v>53</v>
      </c>
      <c r="S51" s="69" t="s">
        <v>53</v>
      </c>
      <c r="T51" s="69" t="s">
        <v>53</v>
      </c>
      <c r="U51" s="69" t="s">
        <v>53</v>
      </c>
      <c r="V51" s="69" t="s">
        <v>53</v>
      </c>
      <c r="W51" s="69" t="s">
        <v>53</v>
      </c>
      <c r="X51" s="69" t="s">
        <v>53</v>
      </c>
    </row>
    <row r="52" spans="1:24">
      <c r="A52" s="29">
        <v>43524</v>
      </c>
      <c r="B52" s="36">
        <v>2.08</v>
      </c>
      <c r="C52" s="36">
        <v>10.7</v>
      </c>
      <c r="D52" s="36">
        <v>7.7329999999999997</v>
      </c>
      <c r="E52" s="36">
        <v>38.589434999999995</v>
      </c>
      <c r="F52" s="36">
        <v>0.95099999999999996</v>
      </c>
      <c r="G52" s="36">
        <v>0</v>
      </c>
      <c r="H52" s="36">
        <v>60.053434999999993</v>
      </c>
      <c r="J52" s="69" t="s">
        <v>53</v>
      </c>
      <c r="K52" s="69" t="s">
        <v>53</v>
      </c>
      <c r="L52" s="69" t="s">
        <v>53</v>
      </c>
      <c r="M52" s="69" t="s">
        <v>53</v>
      </c>
      <c r="N52" s="69" t="s">
        <v>53</v>
      </c>
      <c r="O52" s="69" t="s">
        <v>53</v>
      </c>
      <c r="P52" s="69" t="s">
        <v>53</v>
      </c>
      <c r="R52" s="70">
        <f>IFERROR(B52/B51-1,"n/a")</f>
        <v>-0.539313399778516</v>
      </c>
      <c r="S52" s="70">
        <f t="shared" ref="S52:X52" si="55">IFERROR(C52/C51-1,"n/a")</f>
        <v>0.38961038961038974</v>
      </c>
      <c r="T52" s="70">
        <f t="shared" si="55"/>
        <v>3.9102391830153183E-2</v>
      </c>
      <c r="U52" s="70">
        <f t="shared" si="55"/>
        <v>-0.10012120208684472</v>
      </c>
      <c r="V52" s="70">
        <f t="shared" si="55"/>
        <v>0.78089887640449418</v>
      </c>
      <c r="W52" s="70" t="str">
        <f t="shared" si="55"/>
        <v>n/a</v>
      </c>
      <c r="X52" s="70">
        <f t="shared" si="55"/>
        <v>-4.7888093217601457E-2</v>
      </c>
    </row>
    <row r="53" spans="1:24">
      <c r="A53" s="29">
        <v>43555</v>
      </c>
      <c r="B53" s="36">
        <v>0</v>
      </c>
      <c r="C53" s="36">
        <v>9.6000000000000014</v>
      </c>
      <c r="D53" s="36">
        <v>10.462</v>
      </c>
      <c r="E53" s="36">
        <v>47.916199999999996</v>
      </c>
      <c r="F53" s="36">
        <v>0.64</v>
      </c>
      <c r="G53" s="36">
        <v>0</v>
      </c>
      <c r="H53" s="36">
        <v>68.618200000000002</v>
      </c>
      <c r="J53" s="69" t="s">
        <v>53</v>
      </c>
      <c r="K53" s="69" t="s">
        <v>53</v>
      </c>
      <c r="L53" s="69" t="s">
        <v>53</v>
      </c>
      <c r="M53" s="69" t="s">
        <v>53</v>
      </c>
      <c r="N53" s="69" t="s">
        <v>53</v>
      </c>
      <c r="O53" s="69" t="s">
        <v>53</v>
      </c>
      <c r="P53" s="69" t="s">
        <v>53</v>
      </c>
      <c r="R53" s="70">
        <f t="shared" ref="R53:R74" si="56">IFERROR(B53/B52-1,"n/a")</f>
        <v>-1</v>
      </c>
      <c r="S53" s="70">
        <f t="shared" ref="S53:S74" si="57">IFERROR(C53/C52-1,"n/a")</f>
        <v>-0.1028037383177568</v>
      </c>
      <c r="T53" s="70">
        <f t="shared" ref="T53:T74" si="58">IFERROR(D53/D52-1,"n/a")</f>
        <v>0.35290314237682652</v>
      </c>
      <c r="U53" s="70">
        <f t="shared" ref="U53:U74" si="59">IFERROR(E53/E52-1,"n/a")</f>
        <v>0.24169218854849794</v>
      </c>
      <c r="V53" s="70">
        <f t="shared" ref="V53:V74" si="60">IFERROR(F53/F52-1,"n/a")</f>
        <v>-0.32702418506834907</v>
      </c>
      <c r="W53" s="70" t="str">
        <f t="shared" ref="W53:W74" si="61">IFERROR(G53/G52-1,"n/a")</f>
        <v>n/a</v>
      </c>
      <c r="X53" s="70">
        <f t="shared" ref="X53:X74" si="62">IFERROR(H53/H52-1,"n/a")</f>
        <v>0.14261906916731748</v>
      </c>
    </row>
    <row r="54" spans="1:24">
      <c r="A54" s="29">
        <v>43585</v>
      </c>
      <c r="B54" s="36">
        <v>4.8</v>
      </c>
      <c r="C54" s="36">
        <v>20</v>
      </c>
      <c r="D54" s="36">
        <v>11.183999999999999</v>
      </c>
      <c r="E54" s="36">
        <v>44.678015000000002</v>
      </c>
      <c r="F54" s="36">
        <v>0.81</v>
      </c>
      <c r="G54" s="36">
        <v>0</v>
      </c>
      <c r="H54" s="36">
        <v>81.472014999999999</v>
      </c>
      <c r="J54" s="69" t="s">
        <v>53</v>
      </c>
      <c r="K54" s="69" t="s">
        <v>53</v>
      </c>
      <c r="L54" s="69" t="s">
        <v>53</v>
      </c>
      <c r="M54" s="69" t="s">
        <v>53</v>
      </c>
      <c r="N54" s="69" t="s">
        <v>53</v>
      </c>
      <c r="O54" s="69" t="s">
        <v>53</v>
      </c>
      <c r="P54" s="69" t="s">
        <v>53</v>
      </c>
      <c r="R54" s="70" t="str">
        <f t="shared" si="56"/>
        <v>n/a</v>
      </c>
      <c r="S54" s="70">
        <f t="shared" si="57"/>
        <v>1.083333333333333</v>
      </c>
      <c r="T54" s="70">
        <f t="shared" si="58"/>
        <v>6.9011661250238943E-2</v>
      </c>
      <c r="U54" s="70">
        <f t="shared" si="59"/>
        <v>-6.7580171215580465E-2</v>
      </c>
      <c r="V54" s="70">
        <f t="shared" si="60"/>
        <v>0.265625</v>
      </c>
      <c r="W54" s="70" t="str">
        <f t="shared" si="61"/>
        <v>n/a</v>
      </c>
      <c r="X54" s="70">
        <f t="shared" si="62"/>
        <v>0.18732369837739826</v>
      </c>
    </row>
    <row r="55" spans="1:24">
      <c r="A55" s="29">
        <v>43616</v>
      </c>
      <c r="B55" s="36">
        <v>0</v>
      </c>
      <c r="C55" s="36">
        <v>23.5</v>
      </c>
      <c r="D55" s="36">
        <v>9.9789999999999992</v>
      </c>
      <c r="E55" s="36">
        <v>54.623660000000001</v>
      </c>
      <c r="F55" s="36">
        <v>0.65</v>
      </c>
      <c r="G55" s="36">
        <v>0</v>
      </c>
      <c r="H55" s="36">
        <v>88.752660000000006</v>
      </c>
      <c r="J55" s="69" t="s">
        <v>53</v>
      </c>
      <c r="K55" s="69" t="s">
        <v>53</v>
      </c>
      <c r="L55" s="69" t="s">
        <v>53</v>
      </c>
      <c r="M55" s="69" t="s">
        <v>53</v>
      </c>
      <c r="N55" s="69" t="s">
        <v>53</v>
      </c>
      <c r="O55" s="69" t="s">
        <v>53</v>
      </c>
      <c r="P55" s="69" t="s">
        <v>53</v>
      </c>
      <c r="R55" s="70">
        <f>IFERROR(B55/B54-1,"n/a")</f>
        <v>-1</v>
      </c>
      <c r="S55" s="70">
        <f t="shared" si="57"/>
        <v>0.17500000000000004</v>
      </c>
      <c r="T55" s="70">
        <f t="shared" si="58"/>
        <v>-0.10774320457796849</v>
      </c>
      <c r="U55" s="70">
        <f t="shared" si="59"/>
        <v>0.22260713686586109</v>
      </c>
      <c r="V55" s="70">
        <f t="shared" si="60"/>
        <v>-0.19753086419753085</v>
      </c>
      <c r="W55" s="70" t="str">
        <f t="shared" si="61"/>
        <v>n/a</v>
      </c>
      <c r="X55" s="70">
        <f t="shared" si="62"/>
        <v>8.9363752694713749E-2</v>
      </c>
    </row>
    <row r="56" spans="1:24">
      <c r="A56" s="29">
        <v>43646</v>
      </c>
      <c r="B56" s="36">
        <v>0</v>
      </c>
      <c r="C56" s="36">
        <v>16.600000000000001</v>
      </c>
      <c r="D56" s="36">
        <v>13.958</v>
      </c>
      <c r="E56" s="36">
        <v>51.588004999999995</v>
      </c>
      <c r="F56" s="36">
        <v>0.88400000000000001</v>
      </c>
      <c r="G56" s="36">
        <v>0</v>
      </c>
      <c r="H56" s="36">
        <v>83.030005000000003</v>
      </c>
      <c r="J56" s="69" t="s">
        <v>53</v>
      </c>
      <c r="K56" s="69" t="s">
        <v>53</v>
      </c>
      <c r="L56" s="69" t="s">
        <v>53</v>
      </c>
      <c r="M56" s="69" t="s">
        <v>53</v>
      </c>
      <c r="N56" s="69" t="s">
        <v>53</v>
      </c>
      <c r="O56" s="69" t="s">
        <v>53</v>
      </c>
      <c r="P56" s="69" t="s">
        <v>53</v>
      </c>
      <c r="R56" s="70" t="str">
        <f t="shared" si="56"/>
        <v>n/a</v>
      </c>
      <c r="S56" s="70">
        <f t="shared" si="57"/>
        <v>-0.29361702127659572</v>
      </c>
      <c r="T56" s="70">
        <f t="shared" si="58"/>
        <v>0.39873734843170672</v>
      </c>
      <c r="U56" s="70">
        <f t="shared" si="59"/>
        <v>-5.5573994858638232E-2</v>
      </c>
      <c r="V56" s="70">
        <f t="shared" si="60"/>
        <v>0.35999999999999988</v>
      </c>
      <c r="W56" s="70" t="str">
        <f t="shared" si="61"/>
        <v>n/a</v>
      </c>
      <c r="X56" s="70">
        <f t="shared" si="62"/>
        <v>-6.4478687173995741E-2</v>
      </c>
    </row>
    <row r="57" spans="1:24">
      <c r="A57" s="29">
        <v>43677</v>
      </c>
      <c r="B57" s="36">
        <v>4.0149999999999997</v>
      </c>
      <c r="C57" s="36">
        <v>19.2</v>
      </c>
      <c r="D57" s="36">
        <v>15.928000000000001</v>
      </c>
      <c r="E57" s="36">
        <v>41.67259</v>
      </c>
      <c r="F57" s="36">
        <v>1.0089999999999999</v>
      </c>
      <c r="G57" s="36">
        <v>0</v>
      </c>
      <c r="H57" s="36">
        <v>81.824590000000001</v>
      </c>
      <c r="J57" s="69" t="s">
        <v>53</v>
      </c>
      <c r="K57" s="69" t="s">
        <v>53</v>
      </c>
      <c r="L57" s="69" t="s">
        <v>53</v>
      </c>
      <c r="M57" s="69" t="s">
        <v>53</v>
      </c>
      <c r="N57" s="69" t="s">
        <v>53</v>
      </c>
      <c r="O57" s="69" t="s">
        <v>53</v>
      </c>
      <c r="P57" s="69" t="s">
        <v>53</v>
      </c>
      <c r="R57" s="70" t="str">
        <f t="shared" si="56"/>
        <v>n/a</v>
      </c>
      <c r="S57" s="70">
        <f t="shared" si="57"/>
        <v>0.15662650602409633</v>
      </c>
      <c r="T57" s="70">
        <f t="shared" si="58"/>
        <v>0.1411376988107178</v>
      </c>
      <c r="U57" s="70">
        <f t="shared" si="59"/>
        <v>-0.19220388537994437</v>
      </c>
      <c r="V57" s="70">
        <f t="shared" si="60"/>
        <v>0.14140271493212664</v>
      </c>
      <c r="W57" s="70" t="str">
        <f t="shared" si="61"/>
        <v>n/a</v>
      </c>
      <c r="X57" s="70">
        <f t="shared" si="62"/>
        <v>-1.4517824008320912E-2</v>
      </c>
    </row>
    <row r="58" spans="1:24">
      <c r="A58" s="29">
        <v>43708</v>
      </c>
      <c r="B58" s="36">
        <v>0</v>
      </c>
      <c r="C58" s="36">
        <v>31.799999999999997</v>
      </c>
      <c r="D58" s="36">
        <v>17.285</v>
      </c>
      <c r="E58" s="36">
        <v>58.803934999999996</v>
      </c>
      <c r="F58" s="36">
        <v>1.157</v>
      </c>
      <c r="G58" s="36">
        <v>0</v>
      </c>
      <c r="H58" s="36">
        <v>109.04593499999999</v>
      </c>
      <c r="J58" s="69" t="s">
        <v>53</v>
      </c>
      <c r="K58" s="69" t="s">
        <v>53</v>
      </c>
      <c r="L58" s="69" t="s">
        <v>53</v>
      </c>
      <c r="M58" s="69" t="s">
        <v>53</v>
      </c>
      <c r="N58" s="69" t="s">
        <v>53</v>
      </c>
      <c r="O58" s="69" t="s">
        <v>53</v>
      </c>
      <c r="P58" s="69" t="s">
        <v>53</v>
      </c>
      <c r="R58" s="70">
        <f t="shared" si="56"/>
        <v>-1</v>
      </c>
      <c r="S58" s="70">
        <f t="shared" si="57"/>
        <v>0.65625</v>
      </c>
      <c r="T58" s="70">
        <f t="shared" si="58"/>
        <v>8.5195881466599621E-2</v>
      </c>
      <c r="U58" s="70">
        <f t="shared" si="59"/>
        <v>0.41109383889986195</v>
      </c>
      <c r="V58" s="70">
        <f t="shared" si="60"/>
        <v>0.14667988107036689</v>
      </c>
      <c r="W58" s="70" t="str">
        <f t="shared" si="61"/>
        <v>n/a</v>
      </c>
      <c r="X58" s="70">
        <f t="shared" si="62"/>
        <v>0.33267927159793875</v>
      </c>
    </row>
    <row r="59" spans="1:24">
      <c r="A59" s="29">
        <v>43738</v>
      </c>
      <c r="B59" s="36">
        <v>2.9</v>
      </c>
      <c r="C59" s="36">
        <v>12.4</v>
      </c>
      <c r="D59" s="36">
        <v>14.356999999999999</v>
      </c>
      <c r="E59" s="36">
        <v>62.021774999999998</v>
      </c>
      <c r="F59" s="36">
        <v>1.0009999999999999</v>
      </c>
      <c r="G59" s="36">
        <v>0</v>
      </c>
      <c r="H59" s="36">
        <v>92.679775000000006</v>
      </c>
      <c r="J59" s="69" t="s">
        <v>53</v>
      </c>
      <c r="K59" s="69" t="s">
        <v>53</v>
      </c>
      <c r="L59" s="69" t="s">
        <v>53</v>
      </c>
      <c r="M59" s="69" t="s">
        <v>53</v>
      </c>
      <c r="N59" s="69" t="s">
        <v>53</v>
      </c>
      <c r="O59" s="69" t="s">
        <v>53</v>
      </c>
      <c r="P59" s="69" t="s">
        <v>53</v>
      </c>
      <c r="R59" s="70" t="str">
        <f t="shared" si="56"/>
        <v>n/a</v>
      </c>
      <c r="S59" s="70">
        <f t="shared" si="57"/>
        <v>-0.61006289308176098</v>
      </c>
      <c r="T59" s="70">
        <f t="shared" si="58"/>
        <v>-0.16939542956320519</v>
      </c>
      <c r="U59" s="70">
        <f t="shared" si="59"/>
        <v>5.4721508007925079E-2</v>
      </c>
      <c r="V59" s="70">
        <f t="shared" si="60"/>
        <v>-0.13483146067415741</v>
      </c>
      <c r="W59" s="70" t="str">
        <f t="shared" si="61"/>
        <v>n/a</v>
      </c>
      <c r="X59" s="70">
        <f t="shared" si="62"/>
        <v>-0.15008500775384226</v>
      </c>
    </row>
    <row r="60" spans="1:24">
      <c r="A60" s="29">
        <v>43769</v>
      </c>
      <c r="B60" s="36">
        <v>3.2</v>
      </c>
      <c r="C60" s="36">
        <v>14.7</v>
      </c>
      <c r="D60" s="36">
        <v>16.518999999999998</v>
      </c>
      <c r="E60" s="36">
        <v>64.300745000000006</v>
      </c>
      <c r="F60" s="36">
        <v>0.73899999999999999</v>
      </c>
      <c r="G60" s="36">
        <v>0</v>
      </c>
      <c r="H60" s="36">
        <v>99.458745000000008</v>
      </c>
      <c r="J60" s="69" t="s">
        <v>53</v>
      </c>
      <c r="K60" s="69" t="s">
        <v>53</v>
      </c>
      <c r="L60" s="69" t="s">
        <v>53</v>
      </c>
      <c r="M60" s="69" t="s">
        <v>53</v>
      </c>
      <c r="N60" s="69" t="s">
        <v>53</v>
      </c>
      <c r="O60" s="69" t="s">
        <v>53</v>
      </c>
      <c r="P60" s="69" t="s">
        <v>53</v>
      </c>
      <c r="R60" s="70">
        <f t="shared" si="56"/>
        <v>0.10344827586206895</v>
      </c>
      <c r="S60" s="70">
        <f t="shared" si="57"/>
        <v>0.18548387096774177</v>
      </c>
      <c r="T60" s="70">
        <f t="shared" si="58"/>
        <v>0.15058856307027924</v>
      </c>
      <c r="U60" s="70">
        <f t="shared" si="59"/>
        <v>3.6744675559511331E-2</v>
      </c>
      <c r="V60" s="70">
        <f t="shared" si="60"/>
        <v>-0.26173826173826165</v>
      </c>
      <c r="W60" s="70" t="str">
        <f t="shared" si="61"/>
        <v>n/a</v>
      </c>
      <c r="X60" s="70">
        <f t="shared" si="62"/>
        <v>7.3144005798460254E-2</v>
      </c>
    </row>
    <row r="61" spans="1:24">
      <c r="A61" s="29">
        <v>43799</v>
      </c>
      <c r="B61" s="36">
        <v>0.01</v>
      </c>
      <c r="C61" s="36">
        <v>10.9</v>
      </c>
      <c r="D61" s="36">
        <v>18.763999999999999</v>
      </c>
      <c r="E61" s="36">
        <v>37.776400000000002</v>
      </c>
      <c r="F61" s="36">
        <v>0.81200000000000006</v>
      </c>
      <c r="G61" s="36">
        <v>0</v>
      </c>
      <c r="H61" s="36">
        <v>68.2624</v>
      </c>
      <c r="J61" s="69" t="s">
        <v>53</v>
      </c>
      <c r="K61" s="69" t="s">
        <v>53</v>
      </c>
      <c r="L61" s="69" t="s">
        <v>53</v>
      </c>
      <c r="M61" s="69" t="s">
        <v>53</v>
      </c>
      <c r="N61" s="69" t="s">
        <v>53</v>
      </c>
      <c r="O61" s="69" t="s">
        <v>53</v>
      </c>
      <c r="P61" s="69" t="s">
        <v>53</v>
      </c>
      <c r="R61" s="70">
        <f t="shared" si="56"/>
        <v>-0.99687499999999996</v>
      </c>
      <c r="S61" s="70">
        <f t="shared" si="57"/>
        <v>-0.25850340136054417</v>
      </c>
      <c r="T61" s="70">
        <f t="shared" si="58"/>
        <v>0.1359041104183063</v>
      </c>
      <c r="U61" s="70">
        <f t="shared" si="59"/>
        <v>-0.41250447409279634</v>
      </c>
      <c r="V61" s="70">
        <f t="shared" si="60"/>
        <v>9.8782138024357424E-2</v>
      </c>
      <c r="W61" s="70" t="str">
        <f t="shared" si="61"/>
        <v>n/a</v>
      </c>
      <c r="X61" s="70">
        <f t="shared" si="62"/>
        <v>-0.31366115669366235</v>
      </c>
    </row>
    <row r="62" spans="1:24">
      <c r="A62" s="29">
        <v>43830</v>
      </c>
      <c r="B62" s="36">
        <v>0</v>
      </c>
      <c r="C62" s="36">
        <v>9.1999999999999993</v>
      </c>
      <c r="D62" s="36">
        <v>13.971</v>
      </c>
      <c r="E62" s="36">
        <v>68.872274999999988</v>
      </c>
      <c r="F62" s="36">
        <v>1.014</v>
      </c>
      <c r="G62" s="36">
        <v>0</v>
      </c>
      <c r="H62" s="36">
        <v>93.05727499999999</v>
      </c>
      <c r="J62" s="69" t="s">
        <v>53</v>
      </c>
      <c r="K62" s="69" t="s">
        <v>53</v>
      </c>
      <c r="L62" s="69" t="s">
        <v>53</v>
      </c>
      <c r="M62" s="69" t="s">
        <v>53</v>
      </c>
      <c r="N62" s="69" t="s">
        <v>53</v>
      </c>
      <c r="O62" s="69" t="s">
        <v>53</v>
      </c>
      <c r="P62" s="69" t="s">
        <v>53</v>
      </c>
      <c r="R62" s="70">
        <f t="shared" si="56"/>
        <v>-1</v>
      </c>
      <c r="S62" s="70">
        <f t="shared" si="57"/>
        <v>-0.15596330275229364</v>
      </c>
      <c r="T62" s="70">
        <f t="shared" si="58"/>
        <v>-0.25543594116393087</v>
      </c>
      <c r="U62" s="70">
        <f t="shared" si="59"/>
        <v>0.8231561239292251</v>
      </c>
      <c r="V62" s="70">
        <f t="shared" si="60"/>
        <v>0.24876847290640391</v>
      </c>
      <c r="W62" s="70" t="str">
        <f t="shared" si="61"/>
        <v>n/a</v>
      </c>
      <c r="X62" s="70">
        <f t="shared" si="62"/>
        <v>0.36322887856272246</v>
      </c>
    </row>
    <row r="63" spans="1:24">
      <c r="A63" s="29">
        <v>43861</v>
      </c>
      <c r="B63" s="36">
        <v>5.0149999999999997</v>
      </c>
      <c r="C63" s="36">
        <v>14.4</v>
      </c>
      <c r="D63" s="36">
        <v>15.836</v>
      </c>
      <c r="E63" s="36">
        <v>46.104785000000007</v>
      </c>
      <c r="F63" s="36">
        <v>1.2669999999999999</v>
      </c>
      <c r="G63" s="36">
        <v>0</v>
      </c>
      <c r="H63" s="36">
        <v>82.622784999999993</v>
      </c>
      <c r="J63" s="70">
        <f>IFERROR(B63/B51-1,"n/a")</f>
        <v>0.1107419712070874</v>
      </c>
      <c r="K63" s="70">
        <f t="shared" ref="K63:P63" si="63">IFERROR(C63/C51-1,"n/a")</f>
        <v>0.87012987012987031</v>
      </c>
      <c r="L63" s="70">
        <f t="shared" si="63"/>
        <v>1.1279226014512229</v>
      </c>
      <c r="M63" s="70">
        <f t="shared" si="63"/>
        <v>7.5131535453796694E-2</v>
      </c>
      <c r="N63" s="70">
        <f t="shared" si="63"/>
        <v>1.3726591760299622</v>
      </c>
      <c r="O63" s="70" t="str">
        <f t="shared" si="63"/>
        <v>n/a</v>
      </c>
      <c r="P63" s="70">
        <f t="shared" si="63"/>
        <v>0.30993568261369497</v>
      </c>
      <c r="R63" s="70" t="str">
        <f t="shared" si="56"/>
        <v>n/a</v>
      </c>
      <c r="S63" s="70">
        <f t="shared" si="57"/>
        <v>0.56521739130434789</v>
      </c>
      <c r="T63" s="70">
        <f t="shared" si="58"/>
        <v>0.13349080237635103</v>
      </c>
      <c r="U63" s="70">
        <f t="shared" si="59"/>
        <v>-0.33057554727210603</v>
      </c>
      <c r="V63" s="70">
        <f t="shared" si="60"/>
        <v>0.24950690335305703</v>
      </c>
      <c r="W63" s="70" t="str">
        <f t="shared" si="61"/>
        <v>n/a</v>
      </c>
      <c r="X63" s="70">
        <f t="shared" si="62"/>
        <v>-0.11212976094561111</v>
      </c>
    </row>
    <row r="64" spans="1:24">
      <c r="A64" s="29">
        <v>43890</v>
      </c>
      <c r="B64" s="36">
        <v>1.4350000000000001</v>
      </c>
      <c r="C64" s="36">
        <v>22.5</v>
      </c>
      <c r="D64" s="36">
        <v>15.808</v>
      </c>
      <c r="E64" s="36">
        <v>67.349885</v>
      </c>
      <c r="F64" s="36">
        <v>1.153</v>
      </c>
      <c r="G64" s="36">
        <v>0</v>
      </c>
      <c r="H64" s="36">
        <v>108.245885</v>
      </c>
      <c r="J64" s="70">
        <f t="shared" ref="J64:J74" si="64">IFERROR(B64/B52-1,"n/a")</f>
        <v>-0.31009615384615385</v>
      </c>
      <c r="K64" s="70">
        <f t="shared" ref="K64:K74" si="65">IFERROR(C64/C52-1,"n/a")</f>
        <v>1.1028037383177574</v>
      </c>
      <c r="L64" s="70">
        <f t="shared" ref="L64:L74" si="66">IFERROR(D64/D52-1,"n/a")</f>
        <v>1.0442260442260443</v>
      </c>
      <c r="M64" s="70">
        <f t="shared" ref="M64:M74" si="67">IFERROR(E64/E52-1,"n/a")</f>
        <v>0.74529336850876438</v>
      </c>
      <c r="N64" s="70">
        <f t="shared" ref="N64:N74" si="68">IFERROR(F64/F52-1,"n/a")</f>
        <v>0.21240799158780233</v>
      </c>
      <c r="O64" s="70" t="str">
        <f t="shared" ref="O64:O74" si="69">IFERROR(G64/G52-1,"n/a")</f>
        <v>n/a</v>
      </c>
      <c r="P64" s="70">
        <f t="shared" ref="P64:P74" si="70">IFERROR(H64/H52-1,"n/a")</f>
        <v>0.80249281327537747</v>
      </c>
      <c r="R64" s="70">
        <f t="shared" si="56"/>
        <v>-0.7138584247258225</v>
      </c>
      <c r="S64" s="70">
        <f t="shared" si="57"/>
        <v>0.5625</v>
      </c>
      <c r="T64" s="70">
        <f t="shared" si="58"/>
        <v>-1.7681232634504385E-3</v>
      </c>
      <c r="U64" s="70">
        <f t="shared" si="59"/>
        <v>0.46080032690749984</v>
      </c>
      <c r="V64" s="70">
        <f t="shared" si="60"/>
        <v>-8.997632202052086E-2</v>
      </c>
      <c r="W64" s="70" t="str">
        <f t="shared" si="61"/>
        <v>n/a</v>
      </c>
      <c r="X64" s="70">
        <f t="shared" si="62"/>
        <v>0.31012147557117586</v>
      </c>
    </row>
    <row r="65" spans="1:24">
      <c r="A65" s="29">
        <v>43921</v>
      </c>
      <c r="B65" s="36">
        <v>31.613</v>
      </c>
      <c r="C65" s="36">
        <v>45.4</v>
      </c>
      <c r="D65" s="36">
        <v>33.725000000000001</v>
      </c>
      <c r="E65" s="36">
        <v>69.729460000000003</v>
      </c>
      <c r="F65" s="36">
        <v>1.3169999999999999</v>
      </c>
      <c r="G65" s="36">
        <v>0</v>
      </c>
      <c r="H65" s="36">
        <v>181.78446000000002</v>
      </c>
      <c r="J65" s="70" t="str">
        <f t="shared" si="64"/>
        <v>n/a</v>
      </c>
      <c r="K65" s="70">
        <f t="shared" si="65"/>
        <v>3.7291666666666661</v>
      </c>
      <c r="L65" s="70">
        <f t="shared" si="66"/>
        <v>2.2235710189256359</v>
      </c>
      <c r="M65" s="70">
        <f t="shared" si="67"/>
        <v>0.45523768579311397</v>
      </c>
      <c r="N65" s="70">
        <f t="shared" si="68"/>
        <v>1.0578124999999998</v>
      </c>
      <c r="O65" s="70" t="str">
        <f t="shared" si="69"/>
        <v>n/a</v>
      </c>
      <c r="P65" s="70">
        <f t="shared" si="70"/>
        <v>1.6492163886549052</v>
      </c>
      <c r="R65" s="70">
        <f t="shared" si="56"/>
        <v>21.029965156794425</v>
      </c>
      <c r="S65" s="70">
        <f t="shared" si="57"/>
        <v>1.0177777777777779</v>
      </c>
      <c r="T65" s="70">
        <f t="shared" si="58"/>
        <v>1.1334134615384617</v>
      </c>
      <c r="U65" s="70">
        <f t="shared" si="59"/>
        <v>3.5331537685624914E-2</v>
      </c>
      <c r="V65" s="70">
        <f t="shared" si="60"/>
        <v>0.14223764093668678</v>
      </c>
      <c r="W65" s="70" t="str">
        <f t="shared" si="61"/>
        <v>n/a</v>
      </c>
      <c r="X65" s="70">
        <f t="shared" si="62"/>
        <v>0.67936601007973674</v>
      </c>
    </row>
    <row r="66" spans="1:24">
      <c r="A66" s="29">
        <v>43951</v>
      </c>
      <c r="B66" s="36">
        <v>45.351999999999997</v>
      </c>
      <c r="C66" s="36">
        <v>21.1</v>
      </c>
      <c r="D66" s="36">
        <v>20.134</v>
      </c>
      <c r="E66" s="36">
        <v>31.854150000000001</v>
      </c>
      <c r="F66" s="36">
        <v>1.339</v>
      </c>
      <c r="G66" s="36">
        <v>0</v>
      </c>
      <c r="H66" s="36">
        <v>119.77915</v>
      </c>
      <c r="J66" s="70">
        <f t="shared" si="64"/>
        <v>8.4483333333333324</v>
      </c>
      <c r="K66" s="70">
        <f t="shared" si="65"/>
        <v>5.500000000000016E-2</v>
      </c>
      <c r="L66" s="70">
        <f t="shared" si="66"/>
        <v>0.80025035765379138</v>
      </c>
      <c r="M66" s="70">
        <f t="shared" si="67"/>
        <v>-0.28702853069904743</v>
      </c>
      <c r="N66" s="70">
        <f t="shared" si="68"/>
        <v>0.65308641975308634</v>
      </c>
      <c r="O66" s="70" t="str">
        <f t="shared" si="69"/>
        <v>n/a</v>
      </c>
      <c r="P66" s="70">
        <f t="shared" si="70"/>
        <v>0.47018764664161061</v>
      </c>
      <c r="R66" s="70">
        <f t="shared" si="56"/>
        <v>0.434599690000949</v>
      </c>
      <c r="S66" s="70">
        <f t="shared" si="57"/>
        <v>-0.53524229074889862</v>
      </c>
      <c r="T66" s="70">
        <f t="shared" si="58"/>
        <v>-0.40299481097108969</v>
      </c>
      <c r="U66" s="70">
        <f t="shared" si="59"/>
        <v>-0.54317515150698137</v>
      </c>
      <c r="V66" s="70">
        <f t="shared" si="60"/>
        <v>1.6704631738800213E-2</v>
      </c>
      <c r="W66" s="70" t="str">
        <f t="shared" si="61"/>
        <v>n/a</v>
      </c>
      <c r="X66" s="70">
        <f t="shared" si="62"/>
        <v>-0.34109246741993249</v>
      </c>
    </row>
    <row r="67" spans="1:24">
      <c r="A67" s="29">
        <v>43982</v>
      </c>
      <c r="B67" s="36">
        <v>19.965</v>
      </c>
      <c r="C67" s="36">
        <v>22.2</v>
      </c>
      <c r="D67" s="36">
        <v>18.113</v>
      </c>
      <c r="E67" s="36">
        <v>20.283325000000001</v>
      </c>
      <c r="F67" s="36">
        <v>1.097</v>
      </c>
      <c r="G67" s="36">
        <v>1</v>
      </c>
      <c r="H67" s="36">
        <v>82.658324999999991</v>
      </c>
      <c r="J67" s="70" t="str">
        <f t="shared" si="64"/>
        <v>n/a</v>
      </c>
      <c r="K67" s="70">
        <f t="shared" si="65"/>
        <v>-5.5319148936170293E-2</v>
      </c>
      <c r="L67" s="70">
        <f t="shared" si="66"/>
        <v>0.81511173464274989</v>
      </c>
      <c r="M67" s="70">
        <f t="shared" si="67"/>
        <v>-0.6286714401781206</v>
      </c>
      <c r="N67" s="70">
        <f t="shared" si="68"/>
        <v>0.6876923076923076</v>
      </c>
      <c r="O67" s="70" t="str">
        <f t="shared" si="69"/>
        <v>n/a</v>
      </c>
      <c r="P67" s="70">
        <f t="shared" si="70"/>
        <v>-6.8666505319390003E-2</v>
      </c>
      <c r="R67" s="70">
        <f t="shared" si="56"/>
        <v>-0.55977685658846354</v>
      </c>
      <c r="S67" s="70">
        <f t="shared" si="57"/>
        <v>5.2132701421800931E-2</v>
      </c>
      <c r="T67" s="70">
        <f t="shared" si="58"/>
        <v>-0.10037747094467075</v>
      </c>
      <c r="U67" s="70">
        <f t="shared" si="59"/>
        <v>-0.36324387874107456</v>
      </c>
      <c r="V67" s="70">
        <f t="shared" si="60"/>
        <v>-0.18073188946975349</v>
      </c>
      <c r="W67" s="70" t="str">
        <f t="shared" si="61"/>
        <v>n/a</v>
      </c>
      <c r="X67" s="70">
        <f t="shared" si="62"/>
        <v>-0.30991057291690594</v>
      </c>
    </row>
    <row r="68" spans="1:24">
      <c r="A68" s="29">
        <v>44012</v>
      </c>
      <c r="B68" s="36">
        <v>15.930999999999999</v>
      </c>
      <c r="C68" s="36">
        <v>34.400000000000006</v>
      </c>
      <c r="D68" s="36">
        <v>19.533999999999999</v>
      </c>
      <c r="E68" s="36">
        <v>36.796759999999999</v>
      </c>
      <c r="F68" s="36">
        <v>1.6240000000000001</v>
      </c>
      <c r="G68" s="36">
        <v>0</v>
      </c>
      <c r="H68" s="36">
        <v>108.28576000000001</v>
      </c>
      <c r="J68" s="70" t="str">
        <f t="shared" si="64"/>
        <v>n/a</v>
      </c>
      <c r="K68" s="70">
        <f t="shared" si="65"/>
        <v>1.072289156626506</v>
      </c>
      <c r="L68" s="70">
        <f t="shared" si="66"/>
        <v>0.39948416678607246</v>
      </c>
      <c r="M68" s="70">
        <f t="shared" si="67"/>
        <v>-0.28671868586505711</v>
      </c>
      <c r="N68" s="70">
        <f t="shared" si="68"/>
        <v>0.83710407239819018</v>
      </c>
      <c r="O68" s="70" t="str">
        <f t="shared" si="69"/>
        <v>n/a</v>
      </c>
      <c r="P68" s="70">
        <f t="shared" si="70"/>
        <v>0.30417624327494619</v>
      </c>
      <c r="R68" s="70">
        <f t="shared" si="56"/>
        <v>-0.20205359378913101</v>
      </c>
      <c r="S68" s="70">
        <f t="shared" si="57"/>
        <v>0.54954954954954993</v>
      </c>
      <c r="T68" s="70">
        <f t="shared" si="58"/>
        <v>7.8451940595152703E-2</v>
      </c>
      <c r="U68" s="70">
        <f t="shared" si="59"/>
        <v>0.81413846102648346</v>
      </c>
      <c r="V68" s="70">
        <f t="shared" si="60"/>
        <v>0.48040109389243413</v>
      </c>
      <c r="W68" s="70">
        <f t="shared" si="61"/>
        <v>-1</v>
      </c>
      <c r="X68" s="70">
        <f t="shared" si="62"/>
        <v>0.31004057969962528</v>
      </c>
    </row>
    <row r="69" spans="1:24">
      <c r="A69" s="29">
        <v>44043</v>
      </c>
      <c r="B69" s="36">
        <v>17.033000000000001</v>
      </c>
      <c r="C69" s="36">
        <v>42.4</v>
      </c>
      <c r="D69" s="36">
        <v>16.085999999999999</v>
      </c>
      <c r="E69" s="36">
        <v>42.220550000000003</v>
      </c>
      <c r="F69" s="36">
        <v>0.88200000000000001</v>
      </c>
      <c r="G69" s="36">
        <v>0</v>
      </c>
      <c r="H69" s="36">
        <v>118.62155000000001</v>
      </c>
      <c r="J69" s="70">
        <f t="shared" si="64"/>
        <v>3.2423412204234126</v>
      </c>
      <c r="K69" s="70">
        <f t="shared" si="65"/>
        <v>1.2083333333333335</v>
      </c>
      <c r="L69" s="70">
        <f t="shared" si="66"/>
        <v>9.9196383726769533E-3</v>
      </c>
      <c r="M69" s="70">
        <f t="shared" si="67"/>
        <v>1.3149170713891323E-2</v>
      </c>
      <c r="N69" s="70">
        <f t="shared" si="68"/>
        <v>-0.12586719524281453</v>
      </c>
      <c r="O69" s="70" t="str">
        <f t="shared" si="69"/>
        <v>n/a</v>
      </c>
      <c r="P69" s="70">
        <f t="shared" si="70"/>
        <v>0.44970540029592576</v>
      </c>
      <c r="R69" s="70">
        <f t="shared" si="56"/>
        <v>6.9173309898939328E-2</v>
      </c>
      <c r="S69" s="70">
        <f t="shared" si="57"/>
        <v>0.23255813953488347</v>
      </c>
      <c r="T69" s="70">
        <f t="shared" si="58"/>
        <v>-0.17651274700522168</v>
      </c>
      <c r="U69" s="70">
        <f t="shared" si="59"/>
        <v>0.14739857530934808</v>
      </c>
      <c r="V69" s="70">
        <f t="shared" si="60"/>
        <v>-0.45689655172413801</v>
      </c>
      <c r="W69" s="70" t="str">
        <f t="shared" si="61"/>
        <v>n/a</v>
      </c>
      <c r="X69" s="70">
        <f t="shared" si="62"/>
        <v>9.5449207725928131E-2</v>
      </c>
    </row>
    <row r="70" spans="1:24">
      <c r="A70" s="29">
        <v>44074</v>
      </c>
      <c r="B70" s="36">
        <v>19.010000000000002</v>
      </c>
      <c r="C70" s="36">
        <v>33</v>
      </c>
      <c r="D70" s="36">
        <v>15.698</v>
      </c>
      <c r="E70" s="36">
        <v>47.265074999999996</v>
      </c>
      <c r="F70" s="36">
        <v>1.05</v>
      </c>
      <c r="G70" s="36">
        <v>0</v>
      </c>
      <c r="H70" s="36">
        <v>116.02307499999999</v>
      </c>
      <c r="J70" s="70" t="str">
        <f t="shared" si="64"/>
        <v>n/a</v>
      </c>
      <c r="K70" s="70">
        <f t="shared" si="65"/>
        <v>3.7735849056603765E-2</v>
      </c>
      <c r="L70" s="70">
        <f t="shared" si="66"/>
        <v>-9.1813711310384738E-2</v>
      </c>
      <c r="M70" s="70">
        <f t="shared" si="67"/>
        <v>-0.19622598385635248</v>
      </c>
      <c r="N70" s="70">
        <f t="shared" si="68"/>
        <v>-9.2480553154710488E-2</v>
      </c>
      <c r="O70" s="70" t="str">
        <f t="shared" si="69"/>
        <v>n/a</v>
      </c>
      <c r="P70" s="70">
        <f t="shared" si="70"/>
        <v>6.3983494662134932E-2</v>
      </c>
      <c r="R70" s="70">
        <f t="shared" si="56"/>
        <v>0.11606880760875948</v>
      </c>
      <c r="S70" s="70">
        <f t="shared" si="57"/>
        <v>-0.22169811320754718</v>
      </c>
      <c r="T70" s="70">
        <f t="shared" si="58"/>
        <v>-2.4120353102076275E-2</v>
      </c>
      <c r="U70" s="70">
        <f t="shared" si="59"/>
        <v>0.11948032415494336</v>
      </c>
      <c r="V70" s="70">
        <f t="shared" si="60"/>
        <v>0.19047619047619047</v>
      </c>
      <c r="W70" s="70" t="str">
        <f t="shared" si="61"/>
        <v>n/a</v>
      </c>
      <c r="X70" s="70">
        <f t="shared" si="62"/>
        <v>-2.1905589667307712E-2</v>
      </c>
    </row>
    <row r="71" spans="1:24">
      <c r="A71" s="29">
        <v>44104</v>
      </c>
      <c r="B71" s="36">
        <v>1.899</v>
      </c>
      <c r="C71" s="36">
        <v>28.4</v>
      </c>
      <c r="D71" s="36">
        <v>22.068999999999999</v>
      </c>
      <c r="E71" s="36">
        <v>46.990275000000004</v>
      </c>
      <c r="F71" s="36">
        <v>0.84</v>
      </c>
      <c r="G71" s="36">
        <v>0</v>
      </c>
      <c r="H71" s="36">
        <v>100.198275</v>
      </c>
      <c r="J71" s="70">
        <f t="shared" si="64"/>
        <v>-0.34517241379310337</v>
      </c>
      <c r="K71" s="70">
        <f t="shared" si="65"/>
        <v>1.290322580645161</v>
      </c>
      <c r="L71" s="70">
        <f t="shared" si="66"/>
        <v>0.53715957372710177</v>
      </c>
      <c r="M71" s="70">
        <f t="shared" si="67"/>
        <v>-0.2423584297611604</v>
      </c>
      <c r="N71" s="70">
        <f t="shared" si="68"/>
        <v>-0.16083916083916083</v>
      </c>
      <c r="O71" s="70" t="str">
        <f t="shared" si="69"/>
        <v>n/a</v>
      </c>
      <c r="P71" s="70">
        <f t="shared" si="70"/>
        <v>8.1123416624608646E-2</v>
      </c>
      <c r="R71" s="70">
        <f t="shared" si="56"/>
        <v>-0.90010520778537617</v>
      </c>
      <c r="S71" s="70">
        <f t="shared" si="57"/>
        <v>-0.1393939393939394</v>
      </c>
      <c r="T71" s="70">
        <f t="shared" si="58"/>
        <v>0.40584787871066363</v>
      </c>
      <c r="U71" s="70">
        <f t="shared" si="59"/>
        <v>-5.8140180672513475E-3</v>
      </c>
      <c r="V71" s="70">
        <f t="shared" si="60"/>
        <v>-0.20000000000000007</v>
      </c>
      <c r="W71" s="70" t="str">
        <f t="shared" si="61"/>
        <v>n/a</v>
      </c>
      <c r="X71" s="70">
        <f t="shared" si="62"/>
        <v>-0.13639355791940522</v>
      </c>
    </row>
    <row r="72" spans="1:24">
      <c r="A72" s="29">
        <v>44135</v>
      </c>
      <c r="B72" s="36">
        <v>8.0050000000000008</v>
      </c>
      <c r="C72" s="36">
        <v>20.8</v>
      </c>
      <c r="D72" s="36">
        <v>19.82</v>
      </c>
      <c r="E72" s="36">
        <v>33.949964999999999</v>
      </c>
      <c r="F72" s="36">
        <v>0.93200000000000005</v>
      </c>
      <c r="G72" s="36">
        <v>0</v>
      </c>
      <c r="H72" s="36">
        <v>83.506964999999994</v>
      </c>
      <c r="J72" s="70">
        <f t="shared" si="64"/>
        <v>1.5015624999999999</v>
      </c>
      <c r="K72" s="70">
        <f t="shared" si="65"/>
        <v>0.41496598639455784</v>
      </c>
      <c r="L72" s="70">
        <f t="shared" si="66"/>
        <v>0.19983049821417764</v>
      </c>
      <c r="M72" s="70">
        <f t="shared" si="67"/>
        <v>-0.47201288258790786</v>
      </c>
      <c r="N72" s="70">
        <f t="shared" si="68"/>
        <v>0.2611637347767255</v>
      </c>
      <c r="O72" s="70" t="str">
        <f t="shared" si="69"/>
        <v>n/a</v>
      </c>
      <c r="P72" s="70">
        <f t="shared" si="70"/>
        <v>-0.16038589668510306</v>
      </c>
      <c r="R72" s="70">
        <f t="shared" si="56"/>
        <v>3.2153765139547135</v>
      </c>
      <c r="S72" s="70">
        <f t="shared" si="57"/>
        <v>-0.26760563380281688</v>
      </c>
      <c r="T72" s="70">
        <f t="shared" si="58"/>
        <v>-0.10190765326929174</v>
      </c>
      <c r="U72" s="70">
        <f t="shared" si="59"/>
        <v>-0.27751082537822991</v>
      </c>
      <c r="V72" s="70">
        <f t="shared" si="60"/>
        <v>0.10952380952380958</v>
      </c>
      <c r="W72" s="70" t="str">
        <f t="shared" si="61"/>
        <v>n/a</v>
      </c>
      <c r="X72" s="70">
        <f t="shared" si="62"/>
        <v>-0.16658280793756186</v>
      </c>
    </row>
    <row r="73" spans="1:24">
      <c r="A73" s="29">
        <v>44165</v>
      </c>
      <c r="B73" s="36">
        <v>11.64</v>
      </c>
      <c r="C73" s="36">
        <v>24.6</v>
      </c>
      <c r="D73" s="36">
        <v>16.341999999999999</v>
      </c>
      <c r="E73" s="36">
        <v>30.808970000000002</v>
      </c>
      <c r="F73" s="36">
        <v>0.83499999999999996</v>
      </c>
      <c r="G73" s="36">
        <v>0</v>
      </c>
      <c r="H73" s="36">
        <v>84.225970000000004</v>
      </c>
      <c r="J73" s="70">
        <f>IFERROR(B73/B61-1,"n/a")</f>
        <v>1163</v>
      </c>
      <c r="K73" s="70">
        <f t="shared" si="65"/>
        <v>1.2568807339449544</v>
      </c>
      <c r="L73" s="70">
        <f t="shared" si="66"/>
        <v>-0.12907695587294821</v>
      </c>
      <c r="M73" s="70">
        <f t="shared" si="67"/>
        <v>-0.18443869717601469</v>
      </c>
      <c r="N73" s="70">
        <f t="shared" si="68"/>
        <v>2.8325123152709297E-2</v>
      </c>
      <c r="O73" s="70" t="str">
        <f t="shared" si="69"/>
        <v>n/a</v>
      </c>
      <c r="P73" s="70">
        <f t="shared" si="70"/>
        <v>0.23385597342021391</v>
      </c>
      <c r="R73" s="70">
        <f t="shared" si="56"/>
        <v>0.45409119300437228</v>
      </c>
      <c r="S73" s="70">
        <f t="shared" si="57"/>
        <v>0.18269230769230771</v>
      </c>
      <c r="T73" s="70">
        <f t="shared" si="58"/>
        <v>-0.17547931382441984</v>
      </c>
      <c r="U73" s="70">
        <f t="shared" si="59"/>
        <v>-9.2518357529970841E-2</v>
      </c>
      <c r="V73" s="70">
        <f t="shared" si="60"/>
        <v>-0.10407725321888417</v>
      </c>
      <c r="W73" s="70" t="str">
        <f t="shared" si="61"/>
        <v>n/a</v>
      </c>
      <c r="X73" s="70">
        <f t="shared" si="62"/>
        <v>8.6101201259081162E-3</v>
      </c>
    </row>
    <row r="74" spans="1:24">
      <c r="A74" s="29">
        <v>44196</v>
      </c>
      <c r="B74" s="36">
        <v>8.2899999999999991</v>
      </c>
      <c r="C74" s="36">
        <v>9.3000000000000007</v>
      </c>
      <c r="D74" s="36">
        <v>14.766999999999999</v>
      </c>
      <c r="E74" s="36">
        <v>31.824475</v>
      </c>
      <c r="F74" s="36">
        <v>1.1859999999999999</v>
      </c>
      <c r="G74" s="36">
        <v>0</v>
      </c>
      <c r="H74" s="36">
        <v>65.367475000000013</v>
      </c>
      <c r="J74" s="70" t="str">
        <f t="shared" si="64"/>
        <v>n/a</v>
      </c>
      <c r="K74" s="70">
        <f t="shared" si="65"/>
        <v>1.0869565217391353E-2</v>
      </c>
      <c r="L74" s="70">
        <f t="shared" si="66"/>
        <v>5.6975162837305859E-2</v>
      </c>
      <c r="M74" s="70">
        <f t="shared" si="67"/>
        <v>-0.5379203750711008</v>
      </c>
      <c r="N74" s="70">
        <f t="shared" si="68"/>
        <v>0.16962524654832345</v>
      </c>
      <c r="O74" s="70" t="str">
        <f t="shared" si="69"/>
        <v>n/a</v>
      </c>
      <c r="P74" s="70">
        <f t="shared" si="70"/>
        <v>-0.29755653171662266</v>
      </c>
      <c r="R74" s="70">
        <f t="shared" si="56"/>
        <v>-0.28780068728522346</v>
      </c>
      <c r="S74" s="70">
        <f t="shared" si="57"/>
        <v>-0.62195121951219512</v>
      </c>
      <c r="T74" s="70">
        <f t="shared" si="58"/>
        <v>-9.6377432382817263E-2</v>
      </c>
      <c r="U74" s="70">
        <f t="shared" si="59"/>
        <v>3.29613421026409E-2</v>
      </c>
      <c r="V74" s="70">
        <f t="shared" si="60"/>
        <v>0.42035928143712575</v>
      </c>
      <c r="W74" s="70" t="str">
        <f t="shared" si="61"/>
        <v>n/a</v>
      </c>
      <c r="X74" s="70">
        <f t="shared" si="62"/>
        <v>-0.22390356561046421</v>
      </c>
    </row>
    <row r="75" spans="1:24">
      <c r="A75" s="29">
        <v>44227</v>
      </c>
      <c r="B75" s="36">
        <v>2.8149999999999999</v>
      </c>
      <c r="C75" s="36">
        <v>1.3</v>
      </c>
      <c r="D75" s="36">
        <v>13.973000000000001</v>
      </c>
      <c r="E75" s="36">
        <v>32.185400000000001</v>
      </c>
      <c r="F75" s="36">
        <v>6.1619999999999999</v>
      </c>
      <c r="G75" s="36">
        <v>0</v>
      </c>
      <c r="H75" s="36">
        <v>56.435400000000001</v>
      </c>
      <c r="J75" s="70">
        <f t="shared" ref="J75" si="71">IFERROR(B75/B63-1,"n/a")</f>
        <v>-0.43868394815553335</v>
      </c>
      <c r="K75" s="70">
        <f t="shared" ref="K75" si="72">IFERROR(C75/C63-1,"n/a")</f>
        <v>-0.90972222222222221</v>
      </c>
      <c r="L75" s="70">
        <f t="shared" ref="L75" si="73">IFERROR(D75/D63-1,"n/a")</f>
        <v>-0.11764334427885825</v>
      </c>
      <c r="M75" s="70">
        <f t="shared" ref="M75" si="74">IFERROR(E75/E63-1,"n/a")</f>
        <v>-0.3019076002631832</v>
      </c>
      <c r="N75" s="70">
        <f t="shared" ref="N75" si="75">IFERROR(F75/F63-1,"n/a")</f>
        <v>3.8634569850039471</v>
      </c>
      <c r="O75" s="70" t="str">
        <f t="shared" ref="O75" si="76">IFERROR(G75/G63-1,"n/a")</f>
        <v>n/a</v>
      </c>
      <c r="P75" s="70">
        <f t="shared" ref="P75" si="77">IFERROR(H75/H63-1,"n/a")</f>
        <v>-0.31695112915886325</v>
      </c>
      <c r="R75" s="70">
        <f t="shared" ref="R75" si="78">IFERROR(B75/B74-1,"n/a")</f>
        <v>-0.66043425814234014</v>
      </c>
      <c r="S75" s="70">
        <f t="shared" ref="S75" si="79">IFERROR(C75/C74-1,"n/a")</f>
        <v>-0.86021505376344087</v>
      </c>
      <c r="T75" s="70">
        <f t="shared" ref="T75" si="80">IFERROR(D75/D74-1,"n/a")</f>
        <v>-5.3768537956253692E-2</v>
      </c>
      <c r="U75" s="70">
        <f t="shared" ref="U75" si="81">IFERROR(E75/E74-1,"n/a")</f>
        <v>1.1341114032517474E-2</v>
      </c>
      <c r="V75" s="70">
        <f t="shared" ref="V75" si="82">IFERROR(F75/F74-1,"n/a")</f>
        <v>4.1956155143338956</v>
      </c>
      <c r="W75" s="70" t="str">
        <f t="shared" ref="W75" si="83">IFERROR(G75/G74-1,"n/a")</f>
        <v>n/a</v>
      </c>
      <c r="X75" s="70">
        <f t="shared" ref="X75" si="84">IFERROR(H75/H74-1,"n/a")</f>
        <v>-0.13664402671206144</v>
      </c>
    </row>
    <row r="76" spans="1:24">
      <c r="A76" s="29">
        <v>44255</v>
      </c>
      <c r="B76" s="36">
        <v>0</v>
      </c>
      <c r="C76" s="36">
        <v>9.4350000000000005</v>
      </c>
      <c r="D76" s="36">
        <v>15.634</v>
      </c>
      <c r="E76" s="36">
        <v>46.149165000000004</v>
      </c>
      <c r="F76" s="36">
        <v>6.202</v>
      </c>
      <c r="G76" s="36">
        <v>0</v>
      </c>
      <c r="H76" s="36">
        <v>77.420164999999997</v>
      </c>
      <c r="J76" s="70">
        <f t="shared" ref="J76" si="85">IFERROR(B76/B64-1,"n/a")</f>
        <v>-1</v>
      </c>
      <c r="K76" s="70">
        <f t="shared" ref="K76" si="86">IFERROR(C76/C64-1,"n/a")</f>
        <v>-0.58066666666666666</v>
      </c>
      <c r="L76" s="70">
        <f t="shared" ref="L76" si="87">IFERROR(D76/D64-1,"n/a")</f>
        <v>-1.1007085020242835E-2</v>
      </c>
      <c r="M76" s="70">
        <f t="shared" ref="M76" si="88">IFERROR(E76/E64-1,"n/a")</f>
        <v>-0.31478479881591481</v>
      </c>
      <c r="N76" s="70">
        <f t="shared" ref="N76" si="89">IFERROR(F76/F64-1,"n/a")</f>
        <v>4.3790112749349523</v>
      </c>
      <c r="O76" s="70" t="str">
        <f t="shared" ref="O76" si="90">IFERROR(G76/G64-1,"n/a")</f>
        <v>n/a</v>
      </c>
      <c r="P76" s="70">
        <f t="shared" ref="P76" si="91">IFERROR(H76/H64-1,"n/a")</f>
        <v>-0.28477498243928634</v>
      </c>
      <c r="R76" s="70">
        <f t="shared" ref="R76:R78" si="92">IFERROR(B76/B75-1,"n/a")</f>
        <v>-1</v>
      </c>
      <c r="S76" s="70">
        <f t="shared" ref="S76" si="93">IFERROR(C76/C75-1,"n/a")</f>
        <v>6.2576923076923077</v>
      </c>
      <c r="T76" s="70">
        <f t="shared" ref="T76" si="94">IFERROR(D76/D75-1,"n/a")</f>
        <v>0.11887211049881907</v>
      </c>
      <c r="U76" s="70">
        <f t="shared" ref="U76" si="95">IFERROR(E76/E75-1,"n/a")</f>
        <v>0.43385401455318262</v>
      </c>
      <c r="V76" s="70">
        <f t="shared" ref="V76" si="96">IFERROR(F76/F75-1,"n/a")</f>
        <v>6.4913988964621083E-3</v>
      </c>
      <c r="W76" s="70" t="str">
        <f t="shared" ref="W76" si="97">IFERROR(G76/G75-1,"n/a")</f>
        <v>n/a</v>
      </c>
      <c r="X76" s="70">
        <f t="shared" ref="X76" si="98">IFERROR(H76/H75-1,"n/a")</f>
        <v>0.37183691441896394</v>
      </c>
    </row>
    <row r="77" spans="1:24">
      <c r="A77" s="29">
        <v>44286</v>
      </c>
      <c r="B77" s="36">
        <v>0</v>
      </c>
      <c r="C77" s="36">
        <v>11.615</v>
      </c>
      <c r="D77" s="36">
        <v>16.571000000000002</v>
      </c>
      <c r="E77" s="36">
        <v>45.726179999999999</v>
      </c>
      <c r="F77" s="36">
        <v>7.2169999999999996</v>
      </c>
      <c r="G77" s="36">
        <v>0</v>
      </c>
      <c r="H77" s="36">
        <v>81.129180000000005</v>
      </c>
      <c r="J77" s="70">
        <f t="shared" ref="J77" si="99">IFERROR(B77/B65-1,"n/a")</f>
        <v>-1</v>
      </c>
      <c r="K77" s="70">
        <f t="shared" ref="K77" si="100">IFERROR(C77/C65-1,"n/a")</f>
        <v>-0.74416299559471366</v>
      </c>
      <c r="L77" s="70">
        <f t="shared" ref="L77" si="101">IFERROR(D77/D65-1,"n/a")</f>
        <v>-0.50864343958487768</v>
      </c>
      <c r="M77" s="70">
        <f t="shared" ref="M77" si="102">IFERROR(E77/E65-1,"n/a")</f>
        <v>-0.34423441684475975</v>
      </c>
      <c r="N77" s="70">
        <f t="shared" ref="N77" si="103">IFERROR(F77/F65-1,"n/a")</f>
        <v>4.4798785117691722</v>
      </c>
      <c r="O77" s="70" t="str">
        <f t="shared" ref="O77:O78" si="104">IFERROR(G77/G65-1,"n/a")</f>
        <v>n/a</v>
      </c>
      <c r="P77" s="70">
        <f t="shared" ref="P77" si="105">IFERROR(H77/H65-1,"n/a")</f>
        <v>-0.55370673598832376</v>
      </c>
      <c r="R77" s="70" t="str">
        <f t="shared" si="92"/>
        <v>n/a</v>
      </c>
      <c r="S77" s="70">
        <f t="shared" ref="S77" si="106">IFERROR(C77/C76-1,"n/a")</f>
        <v>0.23105458399576051</v>
      </c>
      <c r="T77" s="70">
        <f t="shared" ref="T77" si="107">IFERROR(D77/D76-1,"n/a")</f>
        <v>5.9933478316489763E-2</v>
      </c>
      <c r="U77" s="70">
        <f t="shared" ref="U77" si="108">IFERROR(E77/E76-1,"n/a")</f>
        <v>-9.1656046214487752E-3</v>
      </c>
      <c r="V77" s="70">
        <f t="shared" ref="V77" si="109">IFERROR(F77/F76-1,"n/a")</f>
        <v>0.1636568848758464</v>
      </c>
      <c r="W77" s="70" t="str">
        <f t="shared" ref="W77" si="110">IFERROR(G77/G76-1,"n/a")</f>
        <v>n/a</v>
      </c>
      <c r="X77" s="70">
        <f t="shared" ref="X77" si="111">IFERROR(H77/H76-1,"n/a")</f>
        <v>4.7907609083499114E-2</v>
      </c>
    </row>
    <row r="78" spans="1:24">
      <c r="A78" s="29">
        <v>44316</v>
      </c>
      <c r="B78" s="36">
        <v>0</v>
      </c>
      <c r="C78" s="36">
        <v>0</v>
      </c>
      <c r="D78" s="36">
        <v>14.484</v>
      </c>
      <c r="E78" s="36">
        <v>37.113410000000002</v>
      </c>
      <c r="F78" s="36">
        <v>6.585</v>
      </c>
      <c r="G78" s="36">
        <v>0</v>
      </c>
      <c r="H78" s="36">
        <v>58.182410000000004</v>
      </c>
      <c r="J78" s="70">
        <f t="shared" ref="J78" si="112">IFERROR(B78/B66-1,"n/a")</f>
        <v>-1</v>
      </c>
      <c r="K78" s="70">
        <f t="shared" ref="K78" si="113">IFERROR(C78/C66-1,"n/a")</f>
        <v>-1</v>
      </c>
      <c r="L78" s="70">
        <f t="shared" ref="L78" si="114">IFERROR(D78/D66-1,"n/a")</f>
        <v>-0.28061984702493292</v>
      </c>
      <c r="M78" s="70">
        <f t="shared" ref="M78" si="115">IFERROR(E78/E66-1,"n/a")</f>
        <v>0.16510438985187181</v>
      </c>
      <c r="N78" s="70">
        <f t="shared" ref="N78" si="116">IFERROR(F78/F66-1,"n/a")</f>
        <v>3.9178491411501124</v>
      </c>
      <c r="O78" s="70" t="str">
        <f t="shared" si="104"/>
        <v>n/a</v>
      </c>
      <c r="P78" s="70">
        <f t="shared" ref="P78" si="117">IFERROR(H78/H66-1,"n/a")</f>
        <v>-0.51425260573313469</v>
      </c>
      <c r="R78" s="70" t="str">
        <f t="shared" si="92"/>
        <v>n/a</v>
      </c>
      <c r="S78" s="70">
        <f t="shared" ref="S78" si="118">IFERROR(C78/C77-1,"n/a")</f>
        <v>-1</v>
      </c>
      <c r="T78" s="70">
        <f t="shared" ref="T78" si="119">IFERROR(D78/D77-1,"n/a")</f>
        <v>-0.12594291231669796</v>
      </c>
      <c r="U78" s="70">
        <f t="shared" ref="U78" si="120">IFERROR(E78/E77-1,"n/a")</f>
        <v>-0.18835533604600252</v>
      </c>
      <c r="V78" s="70">
        <f t="shared" ref="V78" si="121">IFERROR(F78/F77-1,"n/a")</f>
        <v>-8.7571012886240807E-2</v>
      </c>
      <c r="W78" s="70" t="str">
        <f t="shared" ref="W78" si="122">IFERROR(G78/G77-1,"n/a")</f>
        <v>n/a</v>
      </c>
      <c r="X78" s="70">
        <f t="shared" ref="X78" si="123">IFERROR(H78/H77-1,"n/a")</f>
        <v>-0.28284237557929215</v>
      </c>
    </row>
    <row r="79" spans="1:24">
      <c r="A79" s="29">
        <v>44347</v>
      </c>
      <c r="B79" s="36">
        <v>0</v>
      </c>
      <c r="C79" s="36">
        <v>0</v>
      </c>
      <c r="D79" s="36">
        <v>12.407999999999999</v>
      </c>
      <c r="E79" s="36">
        <v>37.474955000000001</v>
      </c>
      <c r="F79" s="36">
        <v>6.1139999999999999</v>
      </c>
      <c r="G79" s="36">
        <v>0</v>
      </c>
      <c r="H79" s="36">
        <v>55.996955</v>
      </c>
      <c r="J79" s="70">
        <f t="shared" ref="J79" si="124">IFERROR(B79/B67-1,"n/a")</f>
        <v>-1</v>
      </c>
      <c r="K79" s="70">
        <f t="shared" ref="K79" si="125">IFERROR(C79/C67-1,"n/a")</f>
        <v>-1</v>
      </c>
      <c r="L79" s="70">
        <f t="shared" ref="L79" si="126">IFERROR(D79/D67-1,"n/a")</f>
        <v>-0.31496715066526804</v>
      </c>
      <c r="M79" s="70">
        <f t="shared" ref="M79" si="127">IFERROR(E79/E67-1,"n/a")</f>
        <v>0.84757454707253377</v>
      </c>
      <c r="N79" s="70">
        <f t="shared" ref="N79" si="128">IFERROR(F79/F67-1,"n/a")</f>
        <v>4.5733819507748406</v>
      </c>
      <c r="O79" s="70">
        <f t="shared" ref="O79" si="129">IFERROR(G79/G67-1,"n/a")</f>
        <v>-1</v>
      </c>
      <c r="P79" s="70">
        <f t="shared" ref="P79" si="130">IFERROR(H79/H67-1,"n/a")</f>
        <v>-0.32254912012794834</v>
      </c>
      <c r="R79" s="70" t="str">
        <f t="shared" ref="R79" si="131">IFERROR(B79/B78-1,"n/a")</f>
        <v>n/a</v>
      </c>
      <c r="S79" s="70" t="str">
        <f t="shared" ref="S79" si="132">IFERROR(C79/C78-1,"n/a")</f>
        <v>n/a</v>
      </c>
      <c r="T79" s="70">
        <f t="shared" ref="T79" si="133">IFERROR(D79/D78-1,"n/a")</f>
        <v>-0.14333057166528584</v>
      </c>
      <c r="U79" s="70">
        <f t="shared" ref="U79" si="134">IFERROR(E79/E78-1,"n/a")</f>
        <v>9.7416270830408269E-3</v>
      </c>
      <c r="V79" s="70">
        <f t="shared" ref="V79" si="135">IFERROR(F79/F78-1,"n/a")</f>
        <v>-7.1526195899772271E-2</v>
      </c>
      <c r="W79" s="70" t="str">
        <f t="shared" ref="W79" si="136">IFERROR(G79/G78-1,"n/a")</f>
        <v>n/a</v>
      </c>
      <c r="X79" s="70">
        <f t="shared" ref="X79" si="137">IFERROR(H79/H78-1,"n/a")</f>
        <v>-3.7562125735252416E-2</v>
      </c>
    </row>
    <row r="80" spans="1:24">
      <c r="A80" s="29">
        <v>44377</v>
      </c>
      <c r="B80" s="36">
        <v>0</v>
      </c>
      <c r="C80" s="36">
        <v>0</v>
      </c>
      <c r="D80" s="36">
        <v>14.093999999999999</v>
      </c>
      <c r="E80" s="36">
        <v>34.679515000000002</v>
      </c>
      <c r="F80" s="36">
        <v>6.0839999999999996</v>
      </c>
      <c r="G80" s="36">
        <v>0</v>
      </c>
      <c r="H80" s="36">
        <v>54.857515000000006</v>
      </c>
      <c r="J80" s="70">
        <f t="shared" ref="J80" si="138">IFERROR(B80/B68-1,"n/a")</f>
        <v>-1</v>
      </c>
      <c r="K80" s="70">
        <f t="shared" ref="K80" si="139">IFERROR(C80/C68-1,"n/a")</f>
        <v>-1</v>
      </c>
      <c r="L80" s="70">
        <f t="shared" ref="L80" si="140">IFERROR(D80/D68-1,"n/a")</f>
        <v>-0.27848878877854</v>
      </c>
      <c r="M80" s="70">
        <f t="shared" ref="M80" si="141">IFERROR(E80/E68-1,"n/a")</f>
        <v>-5.7538897446405501E-2</v>
      </c>
      <c r="N80" s="70">
        <f t="shared" ref="N80" si="142">IFERROR(F80/F68-1,"n/a")</f>
        <v>2.7463054187192113</v>
      </c>
      <c r="O80" s="70" t="str">
        <f t="shared" ref="O80" si="143">IFERROR(G80/G68-1,"n/a")</f>
        <v>n/a</v>
      </c>
      <c r="P80" s="70">
        <f t="shared" ref="P80" si="144">IFERROR(H80/H68-1,"n/a")</f>
        <v>-0.49340047112381169</v>
      </c>
      <c r="R80" s="70" t="str">
        <f t="shared" ref="R80" si="145">IFERROR(B80/B79-1,"n/a")</f>
        <v>n/a</v>
      </c>
      <c r="S80" s="70" t="str">
        <f t="shared" ref="S80" si="146">IFERROR(C80/C79-1,"n/a")</f>
        <v>n/a</v>
      </c>
      <c r="T80" s="70">
        <f t="shared" ref="T80" si="147">IFERROR(D80/D79-1,"n/a")</f>
        <v>0.13588007736943908</v>
      </c>
      <c r="U80" s="70">
        <f t="shared" ref="U80" si="148">IFERROR(E80/E79-1,"n/a")</f>
        <v>-7.4594886104599745E-2</v>
      </c>
      <c r="V80" s="70">
        <f t="shared" ref="V80" si="149">IFERROR(F80/F79-1,"n/a")</f>
        <v>-4.9067713444553851E-3</v>
      </c>
      <c r="W80" s="70" t="str">
        <f t="shared" ref="W80" si="150">IFERROR(G80/G79-1,"n/a")</f>
        <v>n/a</v>
      </c>
      <c r="X80" s="70">
        <f t="shared" ref="X80" si="151">IFERROR(H80/H79-1,"n/a")</f>
        <v>-2.0348249293198006E-2</v>
      </c>
    </row>
    <row r="81" spans="1:24">
      <c r="A81" s="29">
        <v>44408</v>
      </c>
      <c r="B81" s="36">
        <v>0</v>
      </c>
      <c r="C81" s="36">
        <v>0</v>
      </c>
      <c r="D81" s="36">
        <v>10.545</v>
      </c>
      <c r="E81" s="36">
        <v>35.620880000000007</v>
      </c>
      <c r="F81" s="36">
        <v>5.8630000000000004</v>
      </c>
      <c r="G81" s="36">
        <v>0</v>
      </c>
      <c r="H81" s="36">
        <v>52.028880000000008</v>
      </c>
      <c r="J81" s="70">
        <f t="shared" ref="J81" si="152">IFERROR(B81/B69-1,"n/a")</f>
        <v>-1</v>
      </c>
      <c r="K81" s="70">
        <f t="shared" ref="K81" si="153">IFERROR(C81/C69-1,"n/a")</f>
        <v>-1</v>
      </c>
      <c r="L81" s="70">
        <f t="shared" ref="L81" si="154">IFERROR(D81/D69-1,"n/a")</f>
        <v>-0.3444610220067138</v>
      </c>
      <c r="M81" s="70">
        <f t="shared" ref="M81" si="155">IFERROR(E81/E69-1,"n/a")</f>
        <v>-0.15631416454783265</v>
      </c>
      <c r="N81" s="70">
        <f t="shared" ref="N81" si="156">IFERROR(F81/F69-1,"n/a")</f>
        <v>5.6473922902494333</v>
      </c>
      <c r="O81" s="70" t="str">
        <f t="shared" ref="O81" si="157">IFERROR(G81/G69-1,"n/a")</f>
        <v>n/a</v>
      </c>
      <c r="P81" s="70">
        <f t="shared" ref="P81" si="158">IFERROR(H81/H69-1,"n/a")</f>
        <v>-0.56138762307523371</v>
      </c>
      <c r="R81" s="70" t="str">
        <f t="shared" ref="R81" si="159">IFERROR(B81/B80-1,"n/a")</f>
        <v>n/a</v>
      </c>
      <c r="S81" s="70" t="str">
        <f t="shared" ref="S81" si="160">IFERROR(C81/C80-1,"n/a")</f>
        <v>n/a</v>
      </c>
      <c r="T81" s="70">
        <f t="shared" ref="T81" si="161">IFERROR(D81/D80-1,"n/a")</f>
        <v>-0.25180928054491269</v>
      </c>
      <c r="U81" s="70">
        <f t="shared" ref="U81" si="162">IFERROR(E81/E80-1,"n/a")</f>
        <v>2.7144699111276704E-2</v>
      </c>
      <c r="V81" s="70">
        <f t="shared" ref="V81" si="163">IFERROR(F81/F80-1,"n/a")</f>
        <v>-3.6324786324786196E-2</v>
      </c>
      <c r="W81" s="70" t="str">
        <f t="shared" ref="W81" si="164">IFERROR(G81/G80-1,"n/a")</f>
        <v>n/a</v>
      </c>
      <c r="X81" s="70">
        <f t="shared" ref="X81" si="165">IFERROR(H81/H80-1,"n/a")</f>
        <v>-5.1563309056197659E-2</v>
      </c>
    </row>
    <row r="82" spans="1:24">
      <c r="A82" s="29">
        <v>44439</v>
      </c>
      <c r="B82" s="36">
        <v>0</v>
      </c>
      <c r="C82" s="36">
        <v>0</v>
      </c>
      <c r="D82" s="36">
        <v>9.7690000000000001</v>
      </c>
      <c r="E82" s="36">
        <v>34.543300000000002</v>
      </c>
      <c r="F82" s="36">
        <v>0.56925000000000003</v>
      </c>
      <c r="G82" s="36">
        <v>0</v>
      </c>
      <c r="H82" s="36">
        <v>44.881549999999997</v>
      </c>
      <c r="J82" s="70">
        <f t="shared" ref="J82" si="166">IFERROR(B82/B70-1,"n/a")</f>
        <v>-1</v>
      </c>
      <c r="K82" s="70">
        <f t="shared" ref="K82" si="167">IFERROR(C82/C70-1,"n/a")</f>
        <v>-1</v>
      </c>
      <c r="L82" s="70">
        <f t="shared" ref="L82" si="168">IFERROR(D82/D70-1,"n/a")</f>
        <v>-0.37769142565931968</v>
      </c>
      <c r="M82" s="70">
        <f t="shared" ref="M82" si="169">IFERROR(E82/E70-1,"n/a")</f>
        <v>-0.26915804111175101</v>
      </c>
      <c r="N82" s="70">
        <f t="shared" ref="N82" si="170">IFERROR(F82/F70-1,"n/a")</f>
        <v>-0.45785714285714285</v>
      </c>
      <c r="O82" s="70" t="str">
        <f t="shared" ref="O82" si="171">IFERROR(G82/G70-1,"n/a")</f>
        <v>n/a</v>
      </c>
      <c r="P82" s="70">
        <f t="shared" ref="P82" si="172">IFERROR(H82/H70-1,"n/a")</f>
        <v>-0.61316703595383937</v>
      </c>
      <c r="R82" s="70" t="str">
        <f t="shared" ref="R82" si="173">IFERROR(B82/B81-1,"n/a")</f>
        <v>n/a</v>
      </c>
      <c r="S82" s="70" t="str">
        <f t="shared" ref="S82" si="174">IFERROR(C82/C81-1,"n/a")</f>
        <v>n/a</v>
      </c>
      <c r="T82" s="70">
        <f t="shared" ref="T82" si="175">IFERROR(D82/D81-1,"n/a")</f>
        <v>-7.3589378852536691E-2</v>
      </c>
      <c r="U82" s="70">
        <f t="shared" ref="U82" si="176">IFERROR(E82/E81-1,"n/a")</f>
        <v>-3.0251358192161626E-2</v>
      </c>
      <c r="V82" s="70">
        <f t="shared" ref="V82" si="177">IFERROR(F82/F81-1,"n/a")</f>
        <v>-0.90290806754221387</v>
      </c>
      <c r="W82" s="70" t="str">
        <f t="shared" ref="W82" si="178">IFERROR(G82/G81-1,"n/a")</f>
        <v>n/a</v>
      </c>
      <c r="X82" s="70">
        <f t="shared" ref="X82" si="179">IFERROR(H82/H81-1,"n/a")</f>
        <v>-0.1373723593511913</v>
      </c>
    </row>
    <row r="83" spans="1:24">
      <c r="A83" s="29">
        <v>44469</v>
      </c>
      <c r="B83" s="36"/>
      <c r="C83" s="36"/>
      <c r="D83" s="36"/>
      <c r="E83" s="36"/>
      <c r="F83" s="36"/>
      <c r="G83" s="36"/>
      <c r="H83" s="36"/>
    </row>
    <row r="84" spans="1:24">
      <c r="A84" s="29">
        <v>44500</v>
      </c>
      <c r="B84" s="36"/>
      <c r="C84" s="36"/>
      <c r="D84" s="36"/>
      <c r="E84" s="36"/>
      <c r="F84" s="36"/>
      <c r="G84" s="36"/>
      <c r="H84" s="36"/>
    </row>
    <row r="85" spans="1:24">
      <c r="A85" s="29">
        <v>44530</v>
      </c>
      <c r="B85" s="36"/>
      <c r="C85" s="36"/>
      <c r="D85" s="36"/>
      <c r="E85" s="36"/>
      <c r="F85" s="36"/>
      <c r="G85" s="36"/>
      <c r="H85" s="36"/>
    </row>
    <row r="86" spans="1:24">
      <c r="A86" s="29">
        <v>44561</v>
      </c>
      <c r="B86" s="36"/>
      <c r="C86" s="36"/>
      <c r="D86" s="36"/>
      <c r="E86" s="36"/>
      <c r="F86" s="36"/>
      <c r="G86" s="36"/>
      <c r="H86" s="36"/>
    </row>
    <row r="87" spans="1:24">
      <c r="A87" s="29"/>
      <c r="B87" s="28"/>
    </row>
    <row r="88" spans="1:24">
      <c r="B88" s="28"/>
    </row>
    <row r="89" spans="1:24">
      <c r="A89" s="30"/>
      <c r="B89" s="34"/>
    </row>
    <row r="90" spans="1:24">
      <c r="A90" s="30"/>
      <c r="B90" s="34"/>
    </row>
    <row r="91" spans="1:24">
      <c r="A91" s="30"/>
      <c r="B91" s="37"/>
    </row>
  </sheetData>
  <mergeCells count="2">
    <mergeCell ref="J7:P7"/>
    <mergeCell ref="R7:X7"/>
  </mergeCells>
  <phoneticPr fontId="3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R72"/>
  <sheetViews>
    <sheetView tabSelected="1" workbookViewId="0">
      <pane xSplit="1" ySplit="8" topLeftCell="B46" activePane="bottomRight" state="frozen"/>
      <selection pane="topRight" activeCell="B1" sqref="B1"/>
      <selection pane="bottomLeft" activeCell="A9" sqref="A9"/>
      <selection pane="bottomRight" activeCell="T23" sqref="T23"/>
    </sheetView>
  </sheetViews>
  <sheetFormatPr defaultColWidth="9" defaultRowHeight="12"/>
  <cols>
    <col min="1" max="2" width="7.59765625" style="14" customWidth="1"/>
    <col min="3" max="6" width="7.59765625" style="62" customWidth="1"/>
    <col min="7" max="7" width="2.59765625" style="62" customWidth="1"/>
    <col min="8" max="12" width="7.59765625" style="14" customWidth="1"/>
    <col min="13" max="13" width="1.59765625" style="62" customWidth="1"/>
    <col min="14" max="18" width="7.59765625" style="62" customWidth="1"/>
    <col min="19" max="19" width="2.59765625" style="62" customWidth="1"/>
    <col min="20" max="16384" width="9" style="62"/>
  </cols>
  <sheetData>
    <row r="1" spans="1:18" s="64" customFormat="1" ht="13.5">
      <c r="A1" s="4" t="s">
        <v>16</v>
      </c>
      <c r="B1" s="31" t="s">
        <v>12</v>
      </c>
      <c r="H1" s="66"/>
      <c r="I1" s="66"/>
      <c r="J1" s="66"/>
      <c r="K1" s="66"/>
      <c r="L1" s="66"/>
    </row>
    <row r="2" spans="1:18" s="64" customFormat="1" ht="13.5">
      <c r="A2" s="4" t="s">
        <v>17</v>
      </c>
      <c r="B2" s="31" t="s">
        <v>56</v>
      </c>
      <c r="H2" s="66"/>
      <c r="I2" s="66"/>
      <c r="J2" s="66"/>
      <c r="K2" s="66"/>
      <c r="L2" s="66"/>
    </row>
    <row r="3" spans="1:18" s="64" customFormat="1" ht="13.5">
      <c r="A3" s="5" t="s">
        <v>18</v>
      </c>
      <c r="B3" s="31" t="s">
        <v>49</v>
      </c>
      <c r="H3" s="66"/>
      <c r="I3" s="66"/>
      <c r="J3" s="66"/>
      <c r="K3" s="66"/>
      <c r="L3" s="66"/>
    </row>
    <row r="4" spans="1:18" s="65" customFormat="1" ht="10.5">
      <c r="A4" s="6" t="s">
        <v>19</v>
      </c>
      <c r="B4" s="38" t="s">
        <v>57</v>
      </c>
      <c r="H4" s="67"/>
      <c r="I4" s="67"/>
      <c r="J4" s="67"/>
      <c r="K4" s="67"/>
      <c r="L4" s="67"/>
    </row>
    <row r="5" spans="1:18" s="65" customFormat="1" ht="10.5">
      <c r="A5" s="7" t="s">
        <v>20</v>
      </c>
      <c r="B5" s="39" t="s">
        <v>58</v>
      </c>
      <c r="H5" s="67"/>
      <c r="I5" s="68"/>
      <c r="J5" s="68"/>
      <c r="K5" s="68"/>
      <c r="L5" s="68"/>
    </row>
    <row r="6" spans="1:18">
      <c r="A6" s="8"/>
      <c r="B6" s="8"/>
      <c r="H6" s="67"/>
      <c r="I6" s="68"/>
      <c r="J6" s="68"/>
      <c r="K6" s="68"/>
      <c r="L6" s="68"/>
      <c r="M6" s="71"/>
      <c r="N6" s="71"/>
      <c r="O6" s="71"/>
    </row>
    <row r="7" spans="1:18">
      <c r="A7" s="9"/>
      <c r="B7" s="9"/>
      <c r="H7" s="107" t="s">
        <v>54</v>
      </c>
      <c r="I7" s="107"/>
      <c r="J7" s="107"/>
      <c r="K7" s="107"/>
      <c r="L7" s="107"/>
      <c r="M7" s="72"/>
      <c r="N7" s="107" t="s">
        <v>65</v>
      </c>
      <c r="O7" s="107"/>
      <c r="P7" s="107"/>
      <c r="Q7" s="107"/>
      <c r="R7" s="107"/>
    </row>
    <row r="8" spans="1:18" ht="23.65" thickBot="1">
      <c r="A8" s="10"/>
      <c r="B8" s="61" t="s">
        <v>1</v>
      </c>
      <c r="C8" s="61" t="s">
        <v>4</v>
      </c>
      <c r="D8" s="61" t="s">
        <v>2</v>
      </c>
      <c r="E8" s="61" t="s">
        <v>33</v>
      </c>
      <c r="F8" s="61" t="s">
        <v>0</v>
      </c>
      <c r="H8" s="53" t="s">
        <v>1</v>
      </c>
      <c r="I8" s="53" t="s">
        <v>4</v>
      </c>
      <c r="J8" s="53" t="s">
        <v>2</v>
      </c>
      <c r="K8" s="53" t="s">
        <v>33</v>
      </c>
      <c r="L8" s="53" t="s">
        <v>0</v>
      </c>
      <c r="N8" s="53" t="s">
        <v>1</v>
      </c>
      <c r="O8" s="53" t="s">
        <v>4</v>
      </c>
      <c r="P8" s="53" t="s">
        <v>2</v>
      </c>
      <c r="Q8" s="53" t="s">
        <v>33</v>
      </c>
      <c r="R8" s="53" t="s">
        <v>0</v>
      </c>
    </row>
    <row r="9" spans="1:18" ht="12.4" thickTop="1">
      <c r="A9" s="11">
        <v>2010</v>
      </c>
      <c r="B9" s="35">
        <v>4.2363604905794299</v>
      </c>
      <c r="C9" s="35">
        <v>3.0978391135149002</v>
      </c>
      <c r="D9" s="35">
        <v>3.1510840716775705</v>
      </c>
      <c r="E9" s="35">
        <v>0.97602241026299907</v>
      </c>
      <c r="F9" s="35">
        <v>11.461306086034899</v>
      </c>
      <c r="H9" s="69" t="s">
        <v>53</v>
      </c>
      <c r="I9" s="69" t="s">
        <v>53</v>
      </c>
      <c r="J9" s="69" t="s">
        <v>53</v>
      </c>
      <c r="K9" s="69" t="s">
        <v>53</v>
      </c>
      <c r="L9" s="69" t="s">
        <v>53</v>
      </c>
      <c r="N9" s="69" t="s">
        <v>53</v>
      </c>
      <c r="O9" s="69" t="s">
        <v>53</v>
      </c>
      <c r="P9" s="69" t="s">
        <v>53</v>
      </c>
      <c r="Q9" s="69" t="s">
        <v>53</v>
      </c>
      <c r="R9" s="69" t="s">
        <v>53</v>
      </c>
    </row>
    <row r="10" spans="1:18">
      <c r="A10" s="11">
        <v>2011</v>
      </c>
      <c r="B10" s="35">
        <v>3.5694867834832102</v>
      </c>
      <c r="C10" s="35">
        <v>2.2637312029829304</v>
      </c>
      <c r="D10" s="35">
        <v>3.1421771846507895</v>
      </c>
      <c r="E10" s="35">
        <v>0.95280152451548972</v>
      </c>
      <c r="F10" s="35">
        <v>9.928196695632419</v>
      </c>
      <c r="H10" s="70">
        <f>B10/B9-1</f>
        <v>-0.15741665719411135</v>
      </c>
      <c r="I10" s="70">
        <f t="shared" ref="I10:L18" si="0">C10/C9-1</f>
        <v>-0.2692547546749664</v>
      </c>
      <c r="J10" s="70">
        <f t="shared" si="0"/>
        <v>-2.8266104058718433E-3</v>
      </c>
      <c r="K10" s="70">
        <f t="shared" si="0"/>
        <v>-2.3791344853702934E-2</v>
      </c>
      <c r="L10" s="70">
        <f t="shared" si="0"/>
        <v>-0.13376393396128794</v>
      </c>
      <c r="N10" s="69" t="s">
        <v>53</v>
      </c>
      <c r="O10" s="69" t="s">
        <v>53</v>
      </c>
      <c r="P10" s="69" t="s">
        <v>53</v>
      </c>
      <c r="Q10" s="69" t="s">
        <v>53</v>
      </c>
      <c r="R10" s="69" t="s">
        <v>53</v>
      </c>
    </row>
    <row r="11" spans="1:18">
      <c r="A11" s="11">
        <v>2012</v>
      </c>
      <c r="B11" s="35">
        <v>3.44230551669003</v>
      </c>
      <c r="C11" s="35">
        <v>3.0349196778132601</v>
      </c>
      <c r="D11" s="35">
        <v>2.9669628323508701</v>
      </c>
      <c r="E11" s="35">
        <v>1.2556684469979409</v>
      </c>
      <c r="F11" s="35">
        <v>10.699856473852101</v>
      </c>
      <c r="H11" s="70">
        <f t="shared" ref="H11:H18" si="1">B11/B10-1</f>
        <v>-3.5630126824302999E-2</v>
      </c>
      <c r="I11" s="70">
        <f t="shared" si="0"/>
        <v>0.3406713985362444</v>
      </c>
      <c r="J11" s="70">
        <f t="shared" si="0"/>
        <v>-5.5762085332368705E-2</v>
      </c>
      <c r="K11" s="70">
        <f t="shared" si="0"/>
        <v>0.31786989702442225</v>
      </c>
      <c r="L11" s="70">
        <f t="shared" si="0"/>
        <v>7.7724062271968153E-2</v>
      </c>
      <c r="N11" s="69" t="s">
        <v>53</v>
      </c>
      <c r="O11" s="69" t="s">
        <v>53</v>
      </c>
      <c r="P11" s="69" t="s">
        <v>53</v>
      </c>
      <c r="Q11" s="69" t="s">
        <v>53</v>
      </c>
      <c r="R11" s="69" t="s">
        <v>53</v>
      </c>
    </row>
    <row r="12" spans="1:18">
      <c r="A12" s="11">
        <v>2013</v>
      </c>
      <c r="B12" s="35">
        <v>2.3653038498326602</v>
      </c>
      <c r="C12" s="35">
        <v>2.0436430314698399</v>
      </c>
      <c r="D12" s="35">
        <v>1.9364237613412298</v>
      </c>
      <c r="E12" s="35">
        <v>0.94389881322678093</v>
      </c>
      <c r="F12" s="35">
        <v>7.2892694558705102</v>
      </c>
      <c r="H12" s="70">
        <f t="shared" si="1"/>
        <v>-0.31287219034903313</v>
      </c>
      <c r="I12" s="70">
        <f t="shared" si="0"/>
        <v>-0.32662368417527976</v>
      </c>
      <c r="J12" s="70">
        <f t="shared" si="0"/>
        <v>-0.34733804541565272</v>
      </c>
      <c r="K12" s="70">
        <f t="shared" si="0"/>
        <v>-0.24828977308185174</v>
      </c>
      <c r="L12" s="70">
        <f t="shared" si="0"/>
        <v>-0.31875072589209519</v>
      </c>
      <c r="N12" s="69" t="s">
        <v>53</v>
      </c>
      <c r="O12" s="69" t="s">
        <v>53</v>
      </c>
      <c r="P12" s="69" t="s">
        <v>53</v>
      </c>
      <c r="Q12" s="69" t="s">
        <v>53</v>
      </c>
      <c r="R12" s="69" t="s">
        <v>53</v>
      </c>
    </row>
    <row r="13" spans="1:18">
      <c r="A13" s="11">
        <v>2014</v>
      </c>
      <c r="B13" s="35">
        <v>1.4969784738407499</v>
      </c>
      <c r="C13" s="35">
        <v>2.2377007228228503</v>
      </c>
      <c r="D13" s="35">
        <v>1.4374433303510699</v>
      </c>
      <c r="E13" s="35">
        <v>0.87414699109406069</v>
      </c>
      <c r="F13" s="35">
        <v>6.0462695181087307</v>
      </c>
      <c r="H13" s="70">
        <f t="shared" si="1"/>
        <v>-0.3671094417968086</v>
      </c>
      <c r="I13" s="70">
        <f t="shared" si="0"/>
        <v>9.4956745559149347E-2</v>
      </c>
      <c r="J13" s="70">
        <f t="shared" si="0"/>
        <v>-0.25768142332882238</v>
      </c>
      <c r="K13" s="70">
        <f t="shared" si="0"/>
        <v>-7.3897563123603294E-2</v>
      </c>
      <c r="L13" s="70">
        <f t="shared" si="0"/>
        <v>-0.1705246246262323</v>
      </c>
      <c r="N13" s="69" t="s">
        <v>53</v>
      </c>
      <c r="O13" s="69" t="s">
        <v>53</v>
      </c>
      <c r="P13" s="69" t="s">
        <v>53</v>
      </c>
      <c r="Q13" s="69" t="s">
        <v>53</v>
      </c>
      <c r="R13" s="69" t="s">
        <v>53</v>
      </c>
    </row>
    <row r="14" spans="1:18">
      <c r="A14" s="11">
        <v>2015</v>
      </c>
      <c r="B14" s="35">
        <v>1.2573394432938001</v>
      </c>
      <c r="C14" s="35">
        <v>1.7221535770824201</v>
      </c>
      <c r="D14" s="35">
        <v>1.23864202797206</v>
      </c>
      <c r="E14" s="35">
        <v>1.0310066493166801</v>
      </c>
      <c r="F14" s="35">
        <v>5.2491416976649603</v>
      </c>
      <c r="H14" s="70">
        <f t="shared" si="1"/>
        <v>-0.16008181462497295</v>
      </c>
      <c r="I14" s="70">
        <f t="shared" si="0"/>
        <v>-0.23039146409626643</v>
      </c>
      <c r="J14" s="70">
        <f t="shared" si="0"/>
        <v>-0.13830201036896261</v>
      </c>
      <c r="K14" s="70">
        <f t="shared" si="0"/>
        <v>0.17944311405373337</v>
      </c>
      <c r="L14" s="70">
        <f t="shared" si="0"/>
        <v>-0.13183795695119982</v>
      </c>
      <c r="N14" s="69" t="s">
        <v>53</v>
      </c>
      <c r="O14" s="69" t="s">
        <v>53</v>
      </c>
      <c r="P14" s="69" t="s">
        <v>53</v>
      </c>
      <c r="Q14" s="69" t="s">
        <v>53</v>
      </c>
      <c r="R14" s="69" t="s">
        <v>53</v>
      </c>
    </row>
    <row r="15" spans="1:18">
      <c r="A15" s="11">
        <v>2016</v>
      </c>
      <c r="B15" s="35">
        <v>1.2484419953427301</v>
      </c>
      <c r="C15" s="35">
        <v>1.7656628103191601</v>
      </c>
      <c r="D15" s="35">
        <v>1.17501490846432</v>
      </c>
      <c r="E15" s="35">
        <v>1.21503302477561</v>
      </c>
      <c r="F15" s="35">
        <v>5.4041527389018205</v>
      </c>
      <c r="H15" s="70">
        <f t="shared" si="1"/>
        <v>-7.0764088397335945E-3</v>
      </c>
      <c r="I15" s="70">
        <f t="shared" si="0"/>
        <v>2.5264432751956445E-2</v>
      </c>
      <c r="J15" s="70">
        <f t="shared" si="0"/>
        <v>-5.1368448729220195E-2</v>
      </c>
      <c r="K15" s="70">
        <f t="shared" si="0"/>
        <v>0.17849193851552458</v>
      </c>
      <c r="L15" s="70">
        <f t="shared" si="0"/>
        <v>2.9530740483880491E-2</v>
      </c>
      <c r="N15" s="69" t="s">
        <v>53</v>
      </c>
      <c r="O15" s="69" t="s">
        <v>53</v>
      </c>
      <c r="P15" s="69" t="s">
        <v>53</v>
      </c>
      <c r="Q15" s="69" t="s">
        <v>53</v>
      </c>
      <c r="R15" s="69" t="s">
        <v>53</v>
      </c>
    </row>
    <row r="16" spans="1:18">
      <c r="A16" s="11">
        <v>2017</v>
      </c>
      <c r="B16" s="35">
        <v>0.76286231344370492</v>
      </c>
      <c r="C16" s="35">
        <v>1.4028670330323101</v>
      </c>
      <c r="D16" s="35">
        <v>1.11733740567482</v>
      </c>
      <c r="E16" s="35">
        <v>0.86912819548059517</v>
      </c>
      <c r="F16" s="35">
        <v>4.1521949476314299</v>
      </c>
      <c r="H16" s="70">
        <f t="shared" si="1"/>
        <v>-0.38894853241917804</v>
      </c>
      <c r="I16" s="70">
        <f t="shared" si="0"/>
        <v>-0.20547285425424533</v>
      </c>
      <c r="J16" s="70">
        <f t="shared" si="0"/>
        <v>-4.9086613602955298E-2</v>
      </c>
      <c r="K16" s="70">
        <f t="shared" si="0"/>
        <v>-0.28468759469224791</v>
      </c>
      <c r="L16" s="70">
        <f t="shared" si="0"/>
        <v>-0.23166587840091313</v>
      </c>
      <c r="N16" s="69" t="s">
        <v>53</v>
      </c>
      <c r="O16" s="69" t="s">
        <v>53</v>
      </c>
      <c r="P16" s="69" t="s">
        <v>53</v>
      </c>
      <c r="Q16" s="69" t="s">
        <v>53</v>
      </c>
      <c r="R16" s="69" t="s">
        <v>53</v>
      </c>
    </row>
    <row r="17" spans="1:18">
      <c r="A17" s="11">
        <v>2018</v>
      </c>
      <c r="B17" s="35">
        <v>0.53644242455932201</v>
      </c>
      <c r="C17" s="35">
        <v>1.57256039048426</v>
      </c>
      <c r="D17" s="35">
        <v>0.53983289721059702</v>
      </c>
      <c r="E17" s="35">
        <v>0.84153234242470099</v>
      </c>
      <c r="F17" s="35">
        <v>3.4903680546788802</v>
      </c>
      <c r="H17" s="70">
        <f t="shared" si="1"/>
        <v>-0.29680308608021366</v>
      </c>
      <c r="I17" s="70">
        <f t="shared" si="0"/>
        <v>0.12096182564441338</v>
      </c>
      <c r="J17" s="70">
        <f t="shared" si="0"/>
        <v>-0.51685775982362014</v>
      </c>
      <c r="K17" s="70">
        <f t="shared" si="0"/>
        <v>-3.1751188374040451E-2</v>
      </c>
      <c r="L17" s="70">
        <f t="shared" si="0"/>
        <v>-0.15939205680361446</v>
      </c>
      <c r="N17" s="69" t="s">
        <v>53</v>
      </c>
      <c r="O17" s="69" t="s">
        <v>53</v>
      </c>
      <c r="P17" s="69" t="s">
        <v>53</v>
      </c>
      <c r="Q17" s="69" t="s">
        <v>53</v>
      </c>
      <c r="R17" s="69" t="s">
        <v>53</v>
      </c>
    </row>
    <row r="18" spans="1:18">
      <c r="A18" s="11">
        <v>2019</v>
      </c>
      <c r="B18" s="35">
        <v>0.55762680900539596</v>
      </c>
      <c r="C18" s="35">
        <v>1.60959547416781</v>
      </c>
      <c r="D18" s="35">
        <v>0.76234774591888799</v>
      </c>
      <c r="E18" s="35">
        <v>1.2335129868171064</v>
      </c>
      <c r="F18" s="35">
        <v>4.1630830159092005</v>
      </c>
      <c r="H18" s="70">
        <f t="shared" si="1"/>
        <v>3.9490509095130966E-2</v>
      </c>
      <c r="I18" s="70">
        <f t="shared" si="0"/>
        <v>2.3550818084732139E-2</v>
      </c>
      <c r="J18" s="70">
        <f t="shared" si="0"/>
        <v>0.41219208732565349</v>
      </c>
      <c r="K18" s="70">
        <f t="shared" si="0"/>
        <v>0.46579391501816136</v>
      </c>
      <c r="L18" s="70">
        <f t="shared" si="0"/>
        <v>0.19273467745859585</v>
      </c>
      <c r="N18" s="69" t="s">
        <v>53</v>
      </c>
      <c r="O18" s="69" t="s">
        <v>53</v>
      </c>
      <c r="P18" s="69" t="s">
        <v>53</v>
      </c>
      <c r="Q18" s="69" t="s">
        <v>53</v>
      </c>
      <c r="R18" s="69" t="s">
        <v>53</v>
      </c>
    </row>
    <row r="19" spans="1:18">
      <c r="A19" s="11">
        <v>2020</v>
      </c>
      <c r="B19" s="35">
        <v>1.1379452394629199</v>
      </c>
      <c r="C19" s="35">
        <v>1.2701166801800698</v>
      </c>
      <c r="D19" s="35">
        <v>1.39406569129691</v>
      </c>
      <c r="E19" s="35">
        <v>1.5380455467943195</v>
      </c>
      <c r="F19" s="35">
        <v>5.3401731577342195</v>
      </c>
      <c r="H19" s="70">
        <f t="shared" ref="H19" si="2">B19/B18-1</f>
        <v>1.0406932039236092</v>
      </c>
      <c r="I19" s="70">
        <f t="shared" ref="I19" si="3">C19/C18-1</f>
        <v>-0.21090938651107782</v>
      </c>
      <c r="J19" s="70">
        <f t="shared" ref="J19" si="4">D19/D18-1</f>
        <v>0.82864801366545304</v>
      </c>
      <c r="K19" s="70">
        <f t="shared" ref="K19" si="5">E19/E18-1</f>
        <v>0.24688232976209945</v>
      </c>
      <c r="L19" s="70">
        <f t="shared" ref="L19" si="6">F19/F18-1</f>
        <v>0.28274481611987445</v>
      </c>
      <c r="N19" s="69" t="s">
        <v>53</v>
      </c>
      <c r="O19" s="69" t="s">
        <v>53</v>
      </c>
      <c r="P19" s="69" t="s">
        <v>53</v>
      </c>
      <c r="Q19" s="69" t="s">
        <v>53</v>
      </c>
      <c r="R19" s="69" t="s">
        <v>53</v>
      </c>
    </row>
    <row r="20" spans="1:18">
      <c r="A20" s="11"/>
      <c r="B20" s="35"/>
      <c r="C20" s="35"/>
      <c r="D20" s="35"/>
      <c r="E20" s="35"/>
      <c r="F20" s="35"/>
      <c r="H20" s="70"/>
      <c r="I20" s="70"/>
      <c r="J20" s="70"/>
      <c r="K20" s="70"/>
      <c r="L20" s="70"/>
      <c r="N20" s="69"/>
      <c r="O20" s="69"/>
      <c r="P20" s="69"/>
      <c r="Q20" s="69"/>
      <c r="R20" s="69"/>
    </row>
    <row r="21" spans="1:18">
      <c r="A21" s="96" t="s">
        <v>67</v>
      </c>
      <c r="B21" s="97">
        <v>1.161470238095238</v>
      </c>
      <c r="C21" s="97">
        <v>1.4741369047619048</v>
      </c>
      <c r="D21" s="97">
        <v>1.4200714285714287</v>
      </c>
      <c r="E21" s="97">
        <v>1.6430416666666667</v>
      </c>
      <c r="F21" s="97">
        <v>5.6987202380952384</v>
      </c>
      <c r="G21" s="98"/>
      <c r="H21" s="99"/>
      <c r="I21" s="99"/>
      <c r="J21" s="99"/>
      <c r="K21" s="99"/>
      <c r="L21" s="99"/>
      <c r="M21" s="98"/>
      <c r="N21" s="100"/>
      <c r="O21" s="100"/>
      <c r="P21" s="100"/>
      <c r="Q21" s="100"/>
      <c r="R21" s="100"/>
    </row>
    <row r="22" spans="1:18">
      <c r="A22" s="96" t="s">
        <v>68</v>
      </c>
      <c r="B22" s="97">
        <v>0.38720408163265307</v>
      </c>
      <c r="C22" s="97">
        <v>1.3102721088435374</v>
      </c>
      <c r="D22" s="97">
        <v>0.27331972789115644</v>
      </c>
      <c r="E22" s="97">
        <v>0.93620408163265301</v>
      </c>
      <c r="F22" s="97">
        <v>2.907</v>
      </c>
      <c r="G22" s="98"/>
      <c r="H22" s="99">
        <f t="shared" ref="H22" si="7">B22/B21-1</f>
        <v>-0.66662591176881869</v>
      </c>
      <c r="I22" s="99">
        <f t="shared" ref="I22" si="8">C22/C21-1</f>
        <v>-0.11115982198738461</v>
      </c>
      <c r="J22" s="99">
        <f t="shared" ref="J22" si="9">D22/D21-1</f>
        <v>-0.80753099992574873</v>
      </c>
      <c r="K22" s="99">
        <f t="shared" ref="K22" si="10">E22/E21-1</f>
        <v>-0.43020064516563106</v>
      </c>
      <c r="L22" s="99">
        <f t="shared" ref="L22" si="11">F22/F21-1</f>
        <v>-0.48988546927307197</v>
      </c>
      <c r="M22" s="98"/>
      <c r="N22" s="100" t="s">
        <v>53</v>
      </c>
      <c r="O22" s="100" t="s">
        <v>53</v>
      </c>
      <c r="P22" s="100" t="s">
        <v>53</v>
      </c>
      <c r="Q22" s="100" t="s">
        <v>53</v>
      </c>
      <c r="R22" s="100" t="s">
        <v>53</v>
      </c>
    </row>
    <row r="23" spans="1:18">
      <c r="A23" s="11"/>
      <c r="B23" s="91"/>
      <c r="C23" s="92"/>
      <c r="D23" s="92"/>
      <c r="E23" s="92"/>
      <c r="F23" s="92"/>
      <c r="H23" s="70"/>
      <c r="I23" s="70"/>
      <c r="J23" s="70"/>
      <c r="K23" s="70"/>
      <c r="L23" s="70"/>
      <c r="N23" s="69"/>
      <c r="O23" s="69"/>
      <c r="P23" s="69"/>
      <c r="Q23" s="69"/>
      <c r="R23" s="69"/>
    </row>
    <row r="24" spans="1:18">
      <c r="A24" s="11" t="s">
        <v>21</v>
      </c>
      <c r="B24" s="35">
        <v>0.63097125697229506</v>
      </c>
      <c r="C24" s="35">
        <v>1.7241768187588502</v>
      </c>
      <c r="D24" s="35">
        <v>0.58651251350213096</v>
      </c>
      <c r="E24" s="35">
        <v>0.94637213675917398</v>
      </c>
      <c r="F24" s="35">
        <v>3.8880327259924501</v>
      </c>
      <c r="H24" s="69" t="s">
        <v>53</v>
      </c>
      <c r="I24" s="69" t="s">
        <v>53</v>
      </c>
      <c r="J24" s="69" t="s">
        <v>53</v>
      </c>
      <c r="K24" s="69" t="s">
        <v>53</v>
      </c>
      <c r="L24" s="69" t="s">
        <v>53</v>
      </c>
      <c r="N24" s="69" t="s">
        <v>53</v>
      </c>
      <c r="O24" s="69" t="s">
        <v>53</v>
      </c>
      <c r="P24" s="69" t="s">
        <v>53</v>
      </c>
      <c r="Q24" s="69" t="s">
        <v>53</v>
      </c>
      <c r="R24" s="69" t="s">
        <v>53</v>
      </c>
    </row>
    <row r="25" spans="1:18">
      <c r="A25" s="11" t="s">
        <v>22</v>
      </c>
      <c r="B25" s="35">
        <v>0.510458581026349</v>
      </c>
      <c r="C25" s="35">
        <v>1.8485224236198399</v>
      </c>
      <c r="D25" s="35">
        <v>0.91001916090634893</v>
      </c>
      <c r="E25" s="35">
        <v>1.1602328327199918</v>
      </c>
      <c r="F25" s="35">
        <v>4.4292329982725294</v>
      </c>
      <c r="H25" s="69" t="s">
        <v>53</v>
      </c>
      <c r="I25" s="69" t="s">
        <v>53</v>
      </c>
      <c r="J25" s="69" t="s">
        <v>53</v>
      </c>
      <c r="K25" s="69" t="s">
        <v>53</v>
      </c>
      <c r="L25" s="69" t="s">
        <v>53</v>
      </c>
      <c r="N25" s="70">
        <f>B25/B24-1</f>
        <v>-0.19099550829656509</v>
      </c>
      <c r="O25" s="70">
        <f t="shared" ref="O25:R25" si="12">C25/C24-1</f>
        <v>7.2118824187939135E-2</v>
      </c>
      <c r="P25" s="70">
        <f t="shared" si="12"/>
        <v>0.55157671824003218</v>
      </c>
      <c r="Q25" s="70">
        <f t="shared" si="12"/>
        <v>0.22597949332403</v>
      </c>
      <c r="R25" s="70">
        <f t="shared" si="12"/>
        <v>0.13919642925380304</v>
      </c>
    </row>
    <row r="26" spans="1:18">
      <c r="A26" s="11" t="s">
        <v>23</v>
      </c>
      <c r="B26" s="35">
        <v>0.54038109703093695</v>
      </c>
      <c r="C26" s="35">
        <v>1.48514726969453</v>
      </c>
      <c r="D26" s="35">
        <v>0.84226059793593699</v>
      </c>
      <c r="E26" s="35">
        <v>1.4539390772953054</v>
      </c>
      <c r="F26" s="35">
        <v>4.3217280419567095</v>
      </c>
      <c r="H26" s="69" t="s">
        <v>53</v>
      </c>
      <c r="I26" s="69" t="s">
        <v>53</v>
      </c>
      <c r="J26" s="69" t="s">
        <v>53</v>
      </c>
      <c r="K26" s="69" t="s">
        <v>53</v>
      </c>
      <c r="L26" s="69" t="s">
        <v>53</v>
      </c>
      <c r="N26" s="70">
        <f t="shared" ref="N26:N30" si="13">B26/B25-1</f>
        <v>5.8618891163362274E-2</v>
      </c>
      <c r="O26" s="70">
        <f t="shared" ref="O26:O30" si="14">C26/C25-1</f>
        <v>-0.19657600539880726</v>
      </c>
      <c r="P26" s="70">
        <f t="shared" ref="P26:P30" si="15">D26/D25-1</f>
        <v>-7.4458391516643019E-2</v>
      </c>
      <c r="Q26" s="70">
        <f t="shared" ref="Q26:Q30" si="16">E26/E25-1</f>
        <v>0.25314422785878543</v>
      </c>
      <c r="R26" s="70">
        <f t="shared" ref="R26:R29" si="17">F26/F25-1</f>
        <v>-2.4271686849110963E-2</v>
      </c>
    </row>
    <row r="27" spans="1:18">
      <c r="A27" s="11" t="s">
        <v>24</v>
      </c>
      <c r="B27" s="35">
        <v>0.55139731842828099</v>
      </c>
      <c r="C27" s="35">
        <v>1.3896396187109301</v>
      </c>
      <c r="D27" s="35">
        <v>0.70466380067078105</v>
      </c>
      <c r="E27" s="35">
        <v>1.3589031707396879</v>
      </c>
      <c r="F27" s="35">
        <v>4.0046039085496803</v>
      </c>
      <c r="H27" s="69" t="s">
        <v>53</v>
      </c>
      <c r="I27" s="69" t="s">
        <v>53</v>
      </c>
      <c r="J27" s="69" t="s">
        <v>53</v>
      </c>
      <c r="K27" s="69" t="s">
        <v>53</v>
      </c>
      <c r="L27" s="69" t="s">
        <v>53</v>
      </c>
      <c r="N27" s="70">
        <f t="shared" si="13"/>
        <v>2.0386022860295228E-2</v>
      </c>
      <c r="O27" s="70">
        <f t="shared" si="14"/>
        <v>-6.4308538912268398E-2</v>
      </c>
      <c r="P27" s="70">
        <f t="shared" si="15"/>
        <v>-0.16336606224053907</v>
      </c>
      <c r="Q27" s="70">
        <f t="shared" si="16"/>
        <v>-6.5364435167674428E-2</v>
      </c>
      <c r="R27" s="70">
        <f t="shared" si="17"/>
        <v>-7.3379011897159452E-2</v>
      </c>
    </row>
    <row r="28" spans="1:18">
      <c r="A28" s="11" t="s">
        <v>25</v>
      </c>
      <c r="B28" s="35">
        <v>0.96513473295661201</v>
      </c>
      <c r="C28" s="35">
        <v>1.82358442580838</v>
      </c>
      <c r="D28" s="35">
        <v>1.1144432168728999</v>
      </c>
      <c r="E28" s="35">
        <v>1.7739680327285585</v>
      </c>
      <c r="F28" s="35">
        <v>5.67713040836645</v>
      </c>
      <c r="H28" s="70">
        <f>B28/B24-1</f>
        <v>0.52960174063679988</v>
      </c>
      <c r="I28" s="70">
        <f t="shared" ref="I28:K28" si="18">C28/C24-1</f>
        <v>5.7655111684594251E-2</v>
      </c>
      <c r="J28" s="70">
        <f t="shared" si="18"/>
        <v>0.90011839682402761</v>
      </c>
      <c r="K28" s="70">
        <f t="shared" si="18"/>
        <v>0.87449309190723268</v>
      </c>
      <c r="L28" s="70">
        <f>F28/F24-1</f>
        <v>0.46015499571632823</v>
      </c>
      <c r="N28" s="70">
        <f t="shared" si="13"/>
        <v>0.7503435375922034</v>
      </c>
      <c r="O28" s="70">
        <f t="shared" si="14"/>
        <v>0.31227147042626036</v>
      </c>
      <c r="P28" s="70">
        <f t="shared" si="15"/>
        <v>0.58152471549133522</v>
      </c>
      <c r="Q28" s="70">
        <f t="shared" si="16"/>
        <v>0.30544108728728592</v>
      </c>
      <c r="R28" s="70">
        <f t="shared" si="17"/>
        <v>0.41765091829581147</v>
      </c>
    </row>
    <row r="29" spans="1:18">
      <c r="A29" s="11" t="s">
        <v>26</v>
      </c>
      <c r="B29" s="35">
        <v>1.4231884937361901</v>
      </c>
      <c r="C29" s="35">
        <v>1.4614171177698401</v>
      </c>
      <c r="D29" s="35">
        <v>1.5963284389963401</v>
      </c>
      <c r="E29" s="35">
        <v>1.7319224359096888</v>
      </c>
      <c r="F29" s="35">
        <v>6.2128564864120595</v>
      </c>
      <c r="H29" s="70">
        <f t="shared" ref="H29:H30" si="19">B29/B25-1</f>
        <v>1.7880587115896236</v>
      </c>
      <c r="I29" s="70">
        <f t="shared" ref="I29:I30" si="20">C29/C25-1</f>
        <v>-0.20941336761928853</v>
      </c>
      <c r="J29" s="70">
        <f t="shared" ref="J29:J30" si="21">D29/D25-1</f>
        <v>0.75417014011710459</v>
      </c>
      <c r="K29" s="70">
        <f t="shared" ref="K29:L30" si="22">E29/E25-1</f>
        <v>0.49273696370878972</v>
      </c>
      <c r="L29" s="70">
        <f t="shared" si="22"/>
        <v>0.40269353380939132</v>
      </c>
      <c r="N29" s="70">
        <f t="shared" si="13"/>
        <v>0.4746008460149056</v>
      </c>
      <c r="O29" s="70">
        <f t="shared" si="14"/>
        <v>-0.19860188698310155</v>
      </c>
      <c r="P29" s="70">
        <f t="shared" si="15"/>
        <v>0.43239997769971472</v>
      </c>
      <c r="Q29" s="70">
        <f t="shared" si="16"/>
        <v>-2.3701439960109649E-2</v>
      </c>
      <c r="R29" s="70">
        <f t="shared" si="17"/>
        <v>9.4365645935507114E-2</v>
      </c>
    </row>
    <row r="30" spans="1:18">
      <c r="A30" s="11" t="s">
        <v>27</v>
      </c>
      <c r="B30" s="35">
        <v>1.18083446822</v>
      </c>
      <c r="C30" s="35">
        <v>0.97911046197453111</v>
      </c>
      <c r="D30" s="35">
        <v>1.6928063887248399</v>
      </c>
      <c r="E30" s="35">
        <v>1.4276258705659388</v>
      </c>
      <c r="F30" s="35">
        <v>5.2803771894853098</v>
      </c>
      <c r="H30" s="70">
        <f t="shared" si="19"/>
        <v>1.1851883322861623</v>
      </c>
      <c r="I30" s="70">
        <f t="shared" si="20"/>
        <v>-0.34073173620288999</v>
      </c>
      <c r="J30" s="70">
        <f t="shared" si="21"/>
        <v>1.0098368520066945</v>
      </c>
      <c r="K30" s="70">
        <f t="shared" si="22"/>
        <v>-1.8097874347194676E-2</v>
      </c>
      <c r="L30" s="70">
        <f t="shared" ref="L30" si="23">F30/F26-1</f>
        <v>0.22182079441874403</v>
      </c>
      <c r="N30" s="70">
        <f t="shared" si="13"/>
        <v>-0.17028947787510296</v>
      </c>
      <c r="O30" s="70">
        <f t="shared" si="14"/>
        <v>-0.33002669116899441</v>
      </c>
      <c r="P30" s="70">
        <f t="shared" si="15"/>
        <v>6.04374058443502E-2</v>
      </c>
      <c r="Q30" s="70">
        <f t="shared" si="16"/>
        <v>-0.17569872589814839</v>
      </c>
      <c r="R30" s="70">
        <f>F30/F29-1</f>
        <v>-0.15008865872986854</v>
      </c>
    </row>
    <row r="31" spans="1:18">
      <c r="A31" s="11" t="s">
        <v>28</v>
      </c>
      <c r="B31" s="35">
        <v>0.98167986045859301</v>
      </c>
      <c r="C31" s="35">
        <v>0.83663965155578102</v>
      </c>
      <c r="D31" s="35">
        <v>1.1671068737006198</v>
      </c>
      <c r="E31" s="35">
        <v>1.2290677520509368</v>
      </c>
      <c r="F31" s="35">
        <v>4.2144941377659304</v>
      </c>
      <c r="H31" s="70">
        <f t="shared" ref="H31" si="24">B31/B27-1</f>
        <v>0.78034935544627237</v>
      </c>
      <c r="I31" s="70">
        <f t="shared" ref="I31" si="25">C31/C27-1</f>
        <v>-0.39794487700928383</v>
      </c>
      <c r="J31" s="70">
        <f t="shared" ref="J31" si="26">D31/D27-1</f>
        <v>0.65626057786653957</v>
      </c>
      <c r="K31" s="70">
        <f t="shared" ref="K31" si="27">E31/E27-1</f>
        <v>-9.5544275327636652E-2</v>
      </c>
      <c r="L31" s="70">
        <f t="shared" ref="L31" si="28">F31/F27-1</f>
        <v>5.241223202328249E-2</v>
      </c>
      <c r="N31" s="70">
        <f t="shared" ref="N31" si="29">B31/B30-1</f>
        <v>-0.16865582189653927</v>
      </c>
      <c r="O31" s="70">
        <f t="shared" ref="O31" si="30">C31/C30-1</f>
        <v>-0.1455104566357458</v>
      </c>
      <c r="P31" s="70">
        <f t="shared" ref="P31" si="31">D31/D30-1</f>
        <v>-0.31054910858424867</v>
      </c>
      <c r="Q31" s="70">
        <f t="shared" ref="Q31" si="32">E31/E30-1</f>
        <v>-0.13908274051960812</v>
      </c>
      <c r="R31" s="70">
        <f>F31/F30-1</f>
        <v>-0.20185736993217962</v>
      </c>
    </row>
    <row r="32" spans="1:18">
      <c r="A32" s="11" t="s">
        <v>29</v>
      </c>
      <c r="B32" s="35">
        <v>0.68456434355196705</v>
      </c>
      <c r="C32" s="35">
        <v>1.7200398460263902</v>
      </c>
      <c r="D32" s="35">
        <v>0.64270404814245907</v>
      </c>
      <c r="E32" s="35">
        <v>1.304217765989014</v>
      </c>
      <c r="F32" s="35">
        <v>4.3515260037098304</v>
      </c>
      <c r="H32" s="70">
        <f t="shared" ref="H32" si="33">B32/B28-1</f>
        <v>-0.29070592925936911</v>
      </c>
      <c r="I32" s="70">
        <f t="shared" ref="I32" si="34">C32/C28-1</f>
        <v>-5.678079847391182E-2</v>
      </c>
      <c r="J32" s="70">
        <f t="shared" ref="J32" si="35">D32/D28-1</f>
        <v>-0.42329583202464927</v>
      </c>
      <c r="K32" s="70">
        <f t="shared" ref="K32" si="36">E32/E28-1</f>
        <v>-0.2648019908323922</v>
      </c>
      <c r="L32" s="70">
        <f t="shared" ref="L32" si="37">F32/F28-1</f>
        <v>-0.23349902315139026</v>
      </c>
      <c r="N32" s="70">
        <f t="shared" ref="N32" si="38">B32/B31-1</f>
        <v>-0.30266029575856646</v>
      </c>
      <c r="O32" s="70">
        <f t="shared" ref="O32" si="39">C32/C31-1</f>
        <v>1.0558908997773107</v>
      </c>
      <c r="P32" s="70">
        <f t="shared" ref="P32" si="40">D32/D31-1</f>
        <v>-0.44931859915742201</v>
      </c>
      <c r="Q32" s="70">
        <f t="shared" ref="Q32" si="41">E32/E31-1</f>
        <v>6.1143914818914569E-2</v>
      </c>
      <c r="R32" s="70">
        <f>F32/F31-1</f>
        <v>3.2514427939515311E-2</v>
      </c>
    </row>
    <row r="33" spans="1:18">
      <c r="A33" s="11" t="s">
        <v>30</v>
      </c>
      <c r="B33" s="35">
        <v>0.48427881991698402</v>
      </c>
      <c r="C33" s="35">
        <v>1.2909901402077701</v>
      </c>
      <c r="D33" s="35">
        <v>0.355554690354285</v>
      </c>
      <c r="E33" s="35">
        <v>1.113787156108891</v>
      </c>
      <c r="F33" s="35">
        <v>3.24461080658793</v>
      </c>
      <c r="H33" s="70">
        <f t="shared" ref="H33" si="42">B33/B29-1</f>
        <v>-0.65972264246906387</v>
      </c>
      <c r="I33" s="70">
        <f t="shared" ref="I33" si="43">C33/C29-1</f>
        <v>-0.11661761415669325</v>
      </c>
      <c r="J33" s="70">
        <f t="shared" ref="J33" si="44">D33/D29-1</f>
        <v>-0.77726720788246251</v>
      </c>
      <c r="K33" s="70">
        <f t="shared" ref="K33" si="45">E33/E29-1</f>
        <v>-0.35690702249960948</v>
      </c>
      <c r="L33" s="70">
        <f t="shared" ref="L33" si="46">F33/F29-1</f>
        <v>-0.4777586101201412</v>
      </c>
      <c r="N33" s="70">
        <f t="shared" ref="N33" si="47">B33/B32-1</f>
        <v>-0.29257370110130321</v>
      </c>
      <c r="O33" s="70">
        <f t="shared" ref="O33" si="48">C33/C32-1</f>
        <v>-0.24944172474248438</v>
      </c>
      <c r="P33" s="70">
        <f t="shared" ref="P33" si="49">D33/D32-1</f>
        <v>-0.4467831790045389</v>
      </c>
      <c r="Q33" s="70">
        <f t="shared" ref="Q33" si="50">E33/E32-1</f>
        <v>-0.14601136010113747</v>
      </c>
      <c r="R33" s="70">
        <f>F33/F32-1</f>
        <v>-0.25437402791071817</v>
      </c>
    </row>
    <row r="34" spans="1:18">
      <c r="A34" s="11" t="s">
        <v>31</v>
      </c>
      <c r="B34" s="35"/>
      <c r="C34" s="35"/>
      <c r="D34" s="35"/>
      <c r="E34" s="35"/>
      <c r="F34" s="35"/>
      <c r="H34" s="35"/>
    </row>
    <row r="35" spans="1:18">
      <c r="A35" s="11" t="s">
        <v>32</v>
      </c>
      <c r="B35" s="35"/>
      <c r="C35" s="35"/>
      <c r="D35" s="35"/>
      <c r="E35" s="35"/>
      <c r="F35" s="35"/>
      <c r="H35" s="35"/>
    </row>
    <row r="36" spans="1:18">
      <c r="A36" s="12"/>
      <c r="B36" s="93"/>
      <c r="C36" s="92"/>
      <c r="D36" s="92"/>
      <c r="E36" s="92"/>
      <c r="F36" s="92"/>
      <c r="H36" s="35"/>
    </row>
    <row r="37" spans="1:18">
      <c r="A37" s="13">
        <v>43496</v>
      </c>
      <c r="B37" s="35">
        <v>0.63095238095238093</v>
      </c>
      <c r="C37" s="35">
        <v>1.6678571428571429</v>
      </c>
      <c r="D37" s="35">
        <v>0.53728571428571437</v>
      </c>
      <c r="E37" s="35">
        <v>0.86838095238095236</v>
      </c>
      <c r="F37" s="35">
        <v>3.7044761904761909</v>
      </c>
      <c r="H37" s="69" t="s">
        <v>53</v>
      </c>
      <c r="I37" s="69" t="s">
        <v>53</v>
      </c>
      <c r="J37" s="69" t="s">
        <v>53</v>
      </c>
      <c r="K37" s="69" t="s">
        <v>53</v>
      </c>
      <c r="L37" s="69" t="s">
        <v>53</v>
      </c>
      <c r="N37" s="69" t="s">
        <v>53</v>
      </c>
      <c r="O37" s="69" t="s">
        <v>53</v>
      </c>
      <c r="P37" s="69" t="s">
        <v>53</v>
      </c>
      <c r="Q37" s="69" t="s">
        <v>53</v>
      </c>
      <c r="R37" s="69" t="s">
        <v>53</v>
      </c>
    </row>
    <row r="38" spans="1:18">
      <c r="A38" s="13">
        <v>43524</v>
      </c>
      <c r="B38" s="35">
        <v>0.62378947368421056</v>
      </c>
      <c r="C38" s="35">
        <v>1.5416315789473682</v>
      </c>
      <c r="D38" s="35">
        <v>0.61668421052631583</v>
      </c>
      <c r="E38" s="35">
        <v>0.86494736842105258</v>
      </c>
      <c r="F38" s="35">
        <v>3.6470526315789473</v>
      </c>
      <c r="H38" s="69" t="s">
        <v>53</v>
      </c>
      <c r="I38" s="69" t="s">
        <v>53</v>
      </c>
      <c r="J38" s="69" t="s">
        <v>53</v>
      </c>
      <c r="K38" s="69" t="s">
        <v>53</v>
      </c>
      <c r="L38" s="69" t="s">
        <v>53</v>
      </c>
      <c r="N38" s="70">
        <f>B38/B37-1</f>
        <v>-1.1352532274081395E-2</v>
      </c>
      <c r="O38" s="70">
        <f t="shared" ref="O38:R38" si="51">C38/C37-1</f>
        <v>-7.568128028851584E-2</v>
      </c>
      <c r="P38" s="70">
        <f t="shared" si="51"/>
        <v>0.14777704697798733</v>
      </c>
      <c r="Q38" s="70">
        <f t="shared" si="51"/>
        <v>-3.9540065342122954E-3</v>
      </c>
      <c r="R38" s="70">
        <f t="shared" si="51"/>
        <v>-1.5501127809883997E-2</v>
      </c>
    </row>
    <row r="39" spans="1:18">
      <c r="A39" s="13">
        <v>43555</v>
      </c>
      <c r="B39" s="35">
        <v>0.58647619047619048</v>
      </c>
      <c r="C39" s="35">
        <v>1.9688571428571429</v>
      </c>
      <c r="D39" s="35">
        <v>0.52604761904761899</v>
      </c>
      <c r="E39" s="35">
        <v>1.0872380952380951</v>
      </c>
      <c r="F39" s="35">
        <v>4.1686190476190479</v>
      </c>
      <c r="H39" s="69" t="s">
        <v>53</v>
      </c>
      <c r="I39" s="69" t="s">
        <v>53</v>
      </c>
      <c r="J39" s="69" t="s">
        <v>53</v>
      </c>
      <c r="K39" s="69" t="s">
        <v>53</v>
      </c>
      <c r="L39" s="69" t="s">
        <v>53</v>
      </c>
      <c r="N39" s="70">
        <f t="shared" ref="N39:N61" si="52">B39/B38-1</f>
        <v>-5.9817109428989323E-2</v>
      </c>
      <c r="O39" s="70">
        <f t="shared" ref="O39:O61" si="53">C39/C38-1</f>
        <v>0.27712559196632824</v>
      </c>
      <c r="P39" s="70">
        <f t="shared" ref="P39:P61" si="54">D39/D38-1</f>
        <v>-0.14697407511267735</v>
      </c>
      <c r="Q39" s="70">
        <f t="shared" ref="Q39:Q61" si="55">E39/E38-1</f>
        <v>0.25699913651720885</v>
      </c>
      <c r="R39" s="70">
        <f t="shared" ref="R39:R61" si="56">F39/F38-1</f>
        <v>0.14301038913559494</v>
      </c>
    </row>
    <row r="40" spans="1:18">
      <c r="A40" s="13">
        <v>43585</v>
      </c>
      <c r="B40" s="35">
        <v>0.47152380952380951</v>
      </c>
      <c r="C40" s="35">
        <v>1.286</v>
      </c>
      <c r="D40" s="35">
        <v>0.95490476190476192</v>
      </c>
      <c r="E40" s="35">
        <v>0.92538095238095242</v>
      </c>
      <c r="F40" s="35">
        <v>3.6378095238095236</v>
      </c>
      <c r="H40" s="69" t="s">
        <v>53</v>
      </c>
      <c r="I40" s="69" t="s">
        <v>53</v>
      </c>
      <c r="J40" s="69" t="s">
        <v>53</v>
      </c>
      <c r="K40" s="69" t="s">
        <v>53</v>
      </c>
      <c r="L40" s="69" t="s">
        <v>53</v>
      </c>
      <c r="N40" s="70">
        <f t="shared" si="52"/>
        <v>-0.19600519649236769</v>
      </c>
      <c r="O40" s="70">
        <f t="shared" si="53"/>
        <v>-0.34682919750399066</v>
      </c>
      <c r="P40" s="70">
        <f t="shared" si="54"/>
        <v>0.81524395763555746</v>
      </c>
      <c r="Q40" s="70">
        <f t="shared" si="55"/>
        <v>-0.14887000700770836</v>
      </c>
      <c r="R40" s="70">
        <f t="shared" si="56"/>
        <v>-0.12733462034932219</v>
      </c>
    </row>
    <row r="41" spans="1:18">
      <c r="A41" s="13">
        <v>43616</v>
      </c>
      <c r="B41" s="35">
        <v>0.45827272727272728</v>
      </c>
      <c r="C41" s="35">
        <v>2.233318181818182</v>
      </c>
      <c r="D41" s="35">
        <v>0.84509090909090911</v>
      </c>
      <c r="E41" s="35">
        <v>0.95372727272727276</v>
      </c>
      <c r="F41" s="35">
        <v>4.4904090909090915</v>
      </c>
      <c r="H41" s="69" t="s">
        <v>53</v>
      </c>
      <c r="I41" s="69" t="s">
        <v>53</v>
      </c>
      <c r="J41" s="69" t="s">
        <v>53</v>
      </c>
      <c r="K41" s="69" t="s">
        <v>53</v>
      </c>
      <c r="L41" s="69" t="s">
        <v>53</v>
      </c>
      <c r="N41" s="70">
        <f t="shared" si="52"/>
        <v>-2.8102678981289375E-2</v>
      </c>
      <c r="O41" s="70">
        <f t="shared" si="53"/>
        <v>0.73663933267354742</v>
      </c>
      <c r="P41" s="70">
        <f t="shared" si="54"/>
        <v>-0.1149997959951583</v>
      </c>
      <c r="Q41" s="70">
        <f t="shared" si="55"/>
        <v>3.0632055126471824E-2</v>
      </c>
      <c r="R41" s="70">
        <f t="shared" si="56"/>
        <v>0.23437169030409355</v>
      </c>
    </row>
    <row r="42" spans="1:18">
      <c r="A42" s="13">
        <v>43646</v>
      </c>
      <c r="B42" s="35">
        <v>0.45424999999999999</v>
      </c>
      <c r="C42" s="35">
        <v>1.99855</v>
      </c>
      <c r="D42" s="35">
        <v>0.83889999999999998</v>
      </c>
      <c r="E42" s="35">
        <v>1.57155</v>
      </c>
      <c r="F42" s="35">
        <v>4.8632499999999999</v>
      </c>
      <c r="H42" s="69" t="s">
        <v>53</v>
      </c>
      <c r="I42" s="69" t="s">
        <v>53</v>
      </c>
      <c r="J42" s="69" t="s">
        <v>53</v>
      </c>
      <c r="K42" s="69" t="s">
        <v>53</v>
      </c>
      <c r="L42" s="69" t="s">
        <v>53</v>
      </c>
      <c r="N42" s="70">
        <f t="shared" si="52"/>
        <v>-8.7780202340805857E-3</v>
      </c>
      <c r="O42" s="70">
        <f t="shared" si="53"/>
        <v>-0.10512079457798229</v>
      </c>
      <c r="P42" s="70">
        <f t="shared" si="54"/>
        <v>-7.3257314974183307E-3</v>
      </c>
      <c r="Q42" s="70">
        <f t="shared" si="55"/>
        <v>0.64779811266800102</v>
      </c>
      <c r="R42" s="70">
        <f t="shared" si="56"/>
        <v>8.3030499347093167E-2</v>
      </c>
    </row>
    <row r="43" spans="1:18">
      <c r="A43" s="13">
        <v>43677</v>
      </c>
      <c r="B43" s="35">
        <v>0.53145454545454551</v>
      </c>
      <c r="C43" s="35">
        <v>1.2177272727272728</v>
      </c>
      <c r="D43" s="35">
        <v>0.90795454545454546</v>
      </c>
      <c r="E43" s="35">
        <v>1.401</v>
      </c>
      <c r="F43" s="35">
        <v>4.0581363636363639</v>
      </c>
      <c r="H43" s="69" t="s">
        <v>53</v>
      </c>
      <c r="I43" s="69" t="s">
        <v>53</v>
      </c>
      <c r="J43" s="69" t="s">
        <v>53</v>
      </c>
      <c r="K43" s="69" t="s">
        <v>53</v>
      </c>
      <c r="L43" s="69" t="s">
        <v>53</v>
      </c>
      <c r="N43" s="70">
        <f t="shared" si="52"/>
        <v>0.16996047430830052</v>
      </c>
      <c r="O43" s="70">
        <f t="shared" si="53"/>
        <v>-0.39069461723385823</v>
      </c>
      <c r="P43" s="70">
        <f t="shared" si="54"/>
        <v>8.2315586428114873E-2</v>
      </c>
      <c r="Q43" s="70">
        <f t="shared" si="55"/>
        <v>-0.10852343228023287</v>
      </c>
      <c r="R43" s="70">
        <f t="shared" si="56"/>
        <v>-0.16555053438824574</v>
      </c>
    </row>
    <row r="44" spans="1:18">
      <c r="A44" s="13">
        <v>43708</v>
      </c>
      <c r="B44" s="35">
        <v>0.41295454545454546</v>
      </c>
      <c r="C44" s="35">
        <v>1.4088636363636362</v>
      </c>
      <c r="D44" s="35">
        <v>0.83609090909090911</v>
      </c>
      <c r="E44" s="35">
        <v>1.5704545454545455</v>
      </c>
      <c r="F44" s="35">
        <v>4.2283636363636363</v>
      </c>
      <c r="H44" s="69" t="s">
        <v>53</v>
      </c>
      <c r="I44" s="69" t="s">
        <v>53</v>
      </c>
      <c r="J44" s="69" t="s">
        <v>53</v>
      </c>
      <c r="K44" s="69" t="s">
        <v>53</v>
      </c>
      <c r="L44" s="69" t="s">
        <v>53</v>
      </c>
      <c r="N44" s="70">
        <f t="shared" si="52"/>
        <v>-0.22297297297297303</v>
      </c>
      <c r="O44" s="70">
        <f t="shared" si="53"/>
        <v>0.15696155281821556</v>
      </c>
      <c r="P44" s="70">
        <f t="shared" si="54"/>
        <v>-7.9148936170212791E-2</v>
      </c>
      <c r="Q44" s="70">
        <f t="shared" si="55"/>
        <v>0.1209525663487121</v>
      </c>
      <c r="R44" s="70">
        <f t="shared" si="56"/>
        <v>4.1947154426012823E-2</v>
      </c>
    </row>
    <row r="45" spans="1:18">
      <c r="A45" s="13">
        <v>43738</v>
      </c>
      <c r="B45" s="35">
        <v>0.52415</v>
      </c>
      <c r="C45" s="35">
        <v>1.9260999999999999</v>
      </c>
      <c r="D45" s="35">
        <v>0.55345</v>
      </c>
      <c r="E45" s="35">
        <v>1.3793</v>
      </c>
      <c r="F45" s="35">
        <v>4.383</v>
      </c>
      <c r="H45" s="69" t="s">
        <v>53</v>
      </c>
      <c r="I45" s="69" t="s">
        <v>53</v>
      </c>
      <c r="J45" s="69" t="s">
        <v>53</v>
      </c>
      <c r="K45" s="69" t="s">
        <v>53</v>
      </c>
      <c r="L45" s="69" t="s">
        <v>53</v>
      </c>
      <c r="N45" s="70">
        <f t="shared" si="52"/>
        <v>0.26926802421574014</v>
      </c>
      <c r="O45" s="70">
        <f t="shared" si="53"/>
        <v>0.36713018228746575</v>
      </c>
      <c r="P45" s="70">
        <f t="shared" si="54"/>
        <v>-0.33805045123409805</v>
      </c>
      <c r="Q45" s="70">
        <f t="shared" si="55"/>
        <v>-0.12171924746743856</v>
      </c>
      <c r="R45" s="70">
        <f t="shared" si="56"/>
        <v>3.6571207430340591E-2</v>
      </c>
    </row>
    <row r="46" spans="1:18">
      <c r="A46" s="13">
        <v>43769</v>
      </c>
      <c r="B46" s="35">
        <v>0.52760869565217383</v>
      </c>
      <c r="C46" s="35">
        <v>1.5875217391304348</v>
      </c>
      <c r="D46" s="35">
        <v>0.6507391304347826</v>
      </c>
      <c r="E46" s="35">
        <v>1.4739130434782608</v>
      </c>
      <c r="F46" s="35">
        <v>4.239782608695652</v>
      </c>
      <c r="H46" s="69" t="s">
        <v>53</v>
      </c>
      <c r="I46" s="69" t="s">
        <v>53</v>
      </c>
      <c r="J46" s="69" t="s">
        <v>53</v>
      </c>
      <c r="K46" s="69" t="s">
        <v>53</v>
      </c>
      <c r="L46" s="69" t="s">
        <v>53</v>
      </c>
      <c r="N46" s="70">
        <f t="shared" si="52"/>
        <v>6.5986752879401145E-3</v>
      </c>
      <c r="O46" s="70">
        <f t="shared" si="53"/>
        <v>-0.17578436263411301</v>
      </c>
      <c r="P46" s="70">
        <f t="shared" si="54"/>
        <v>0.17578666624768746</v>
      </c>
      <c r="Q46" s="70">
        <f t="shared" si="55"/>
        <v>6.8594970984021453E-2</v>
      </c>
      <c r="R46" s="70">
        <f t="shared" si="56"/>
        <v>-3.2675653959467921E-2</v>
      </c>
    </row>
    <row r="47" spans="1:18">
      <c r="A47" s="13">
        <v>43799</v>
      </c>
      <c r="B47" s="35">
        <v>0.52904999999999991</v>
      </c>
      <c r="C47" s="35">
        <v>0.87339999999999995</v>
      </c>
      <c r="D47" s="35">
        <v>0.65434999999999999</v>
      </c>
      <c r="E47" s="35">
        <v>1.3975499999999998</v>
      </c>
      <c r="F47" s="35">
        <v>3.4543499999999998</v>
      </c>
      <c r="H47" s="69" t="s">
        <v>53</v>
      </c>
      <c r="I47" s="69" t="s">
        <v>53</v>
      </c>
      <c r="J47" s="69" t="s">
        <v>53</v>
      </c>
      <c r="K47" s="69" t="s">
        <v>53</v>
      </c>
      <c r="L47" s="69" t="s">
        <v>53</v>
      </c>
      <c r="N47" s="70">
        <f t="shared" si="52"/>
        <v>2.7317676143385761E-3</v>
      </c>
      <c r="O47" s="70">
        <f t="shared" si="53"/>
        <v>-0.44983430558978998</v>
      </c>
      <c r="P47" s="70">
        <f t="shared" si="54"/>
        <v>5.5488741898843674E-3</v>
      </c>
      <c r="Q47" s="70">
        <f t="shared" si="55"/>
        <v>-5.1809734513274419E-2</v>
      </c>
      <c r="R47" s="70">
        <f t="shared" si="56"/>
        <v>-0.18525303799415471</v>
      </c>
    </row>
    <row r="48" spans="1:18">
      <c r="A48" s="13">
        <v>43830</v>
      </c>
      <c r="B48" s="35">
        <v>0.46071428571428574</v>
      </c>
      <c r="C48" s="35">
        <v>1.7177619047619048</v>
      </c>
      <c r="D48" s="35">
        <v>0.61271428571428566</v>
      </c>
      <c r="E48" s="35">
        <v>1.1886666666666668</v>
      </c>
      <c r="F48" s="35">
        <v>3.979857142857143</v>
      </c>
      <c r="H48" s="69" t="s">
        <v>53</v>
      </c>
      <c r="I48" s="69" t="s">
        <v>53</v>
      </c>
      <c r="J48" s="69" t="s">
        <v>53</v>
      </c>
      <c r="K48" s="69" t="s">
        <v>53</v>
      </c>
      <c r="L48" s="69" t="s">
        <v>53</v>
      </c>
      <c r="N48" s="70">
        <f t="shared" si="52"/>
        <v>-0.12916683543278362</v>
      </c>
      <c r="O48" s="70">
        <f t="shared" si="53"/>
        <v>0.96675281058152618</v>
      </c>
      <c r="P48" s="70">
        <f t="shared" si="54"/>
        <v>-6.3629119409665091E-2</v>
      </c>
      <c r="Q48" s="70">
        <f t="shared" si="55"/>
        <v>-0.14946394285237241</v>
      </c>
      <c r="R48" s="70">
        <f t="shared" si="56"/>
        <v>0.15212909602592184</v>
      </c>
    </row>
    <row r="49" spans="1:18">
      <c r="A49" s="13">
        <v>43861</v>
      </c>
      <c r="B49" s="35">
        <v>0.72595238095238102</v>
      </c>
      <c r="C49" s="35">
        <v>1.8774761904761903</v>
      </c>
      <c r="D49" s="35">
        <v>0.73709523809523803</v>
      </c>
      <c r="E49" s="35">
        <v>1.4405714285714286</v>
      </c>
      <c r="F49" s="35">
        <v>4.7810952380952374</v>
      </c>
      <c r="H49" s="70">
        <f>B49/B37-1</f>
        <v>0.15056603773584909</v>
      </c>
      <c r="I49" s="70">
        <f t="shared" ref="I49:L49" si="57">C49/C37-1</f>
        <v>0.12568165596002845</v>
      </c>
      <c r="J49" s="70">
        <f t="shared" si="57"/>
        <v>0.37188690950988179</v>
      </c>
      <c r="K49" s="70">
        <f t="shared" si="57"/>
        <v>0.65891642904145664</v>
      </c>
      <c r="L49" s="70">
        <f t="shared" si="57"/>
        <v>0.29062652646733644</v>
      </c>
      <c r="N49" s="70">
        <f t="shared" si="52"/>
        <v>0.57571059431524563</v>
      </c>
      <c r="O49" s="70">
        <f t="shared" si="53"/>
        <v>9.2978127685526379E-2</v>
      </c>
      <c r="P49" s="70">
        <f t="shared" si="54"/>
        <v>0.20299992228180619</v>
      </c>
      <c r="Q49" s="70">
        <f t="shared" si="55"/>
        <v>0.21192212162486967</v>
      </c>
      <c r="R49" s="70">
        <f t="shared" si="56"/>
        <v>0.20132333058137974</v>
      </c>
    </row>
    <row r="50" spans="1:18">
      <c r="A50" s="13">
        <v>43890</v>
      </c>
      <c r="B50" s="35">
        <v>0.52768421052631587</v>
      </c>
      <c r="C50" s="35">
        <v>1.7922105263157895</v>
      </c>
      <c r="D50" s="35">
        <v>0.88373684210526315</v>
      </c>
      <c r="E50" s="35">
        <v>1.4483157894736842</v>
      </c>
      <c r="F50" s="35">
        <v>4.6519473684210526</v>
      </c>
      <c r="H50" s="70">
        <f t="shared" ref="H50:H61" si="58">B50/B38-1</f>
        <v>-0.15406682416469786</v>
      </c>
      <c r="I50" s="70">
        <f t="shared" ref="I50:I61" si="59">C50/C38-1</f>
        <v>0.16254139496773767</v>
      </c>
      <c r="J50" s="70">
        <f t="shared" ref="J50:J61" si="60">D50/D38-1</f>
        <v>0.43304600153622941</v>
      </c>
      <c r="K50" s="70">
        <f t="shared" ref="K50:K61" si="61">E50/E38-1</f>
        <v>0.6744553973469638</v>
      </c>
      <c r="L50" s="70">
        <f t="shared" ref="L50:L61" si="62">F50/F38-1</f>
        <v>0.2755361214535168</v>
      </c>
      <c r="N50" s="70">
        <f t="shared" si="52"/>
        <v>-0.27311456733009953</v>
      </c>
      <c r="O50" s="70">
        <f t="shared" si="53"/>
        <v>-4.5415044192264609E-2</v>
      </c>
      <c r="P50" s="70">
        <f t="shared" si="54"/>
        <v>0.19894526030173321</v>
      </c>
      <c r="Q50" s="70">
        <f t="shared" si="55"/>
        <v>5.3758951126328114E-3</v>
      </c>
      <c r="R50" s="70">
        <f t="shared" si="56"/>
        <v>-2.7012193491806835E-2</v>
      </c>
    </row>
    <row r="51" spans="1:18">
      <c r="A51" s="13">
        <v>43921</v>
      </c>
      <c r="B51" s="35">
        <v>1.3036363636363637</v>
      </c>
      <c r="C51" s="35">
        <v>1.7899545454545456</v>
      </c>
      <c r="D51" s="35">
        <v>1.3863636363636362</v>
      </c>
      <c r="E51" s="35">
        <v>2.3554545454545455</v>
      </c>
      <c r="F51" s="35">
        <v>6.8354090909090903</v>
      </c>
      <c r="H51" s="70">
        <f t="shared" si="58"/>
        <v>1.2228291357878889</v>
      </c>
      <c r="I51" s="70">
        <f t="shared" si="59"/>
        <v>-9.086621548528373E-2</v>
      </c>
      <c r="J51" s="70">
        <f t="shared" si="60"/>
        <v>1.635433725322383</v>
      </c>
      <c r="K51" s="70">
        <f t="shared" si="61"/>
        <v>1.1664569662992932</v>
      </c>
      <c r="L51" s="70">
        <f t="shared" si="62"/>
        <v>0.6397298512593057</v>
      </c>
      <c r="N51" s="70">
        <f t="shared" si="52"/>
        <v>1.4704858277569226</v>
      </c>
      <c r="O51" s="70">
        <f t="shared" si="53"/>
        <v>-1.2587700095041399E-3</v>
      </c>
      <c r="P51" s="70">
        <f t="shared" si="54"/>
        <v>0.56875165808522943</v>
      </c>
      <c r="Q51" s="70">
        <f t="shared" si="55"/>
        <v>0.62634044493191232</v>
      </c>
      <c r="R51" s="70">
        <f t="shared" si="56"/>
        <v>0.46936509585428543</v>
      </c>
    </row>
    <row r="52" spans="1:18">
      <c r="A52" s="13">
        <v>43951</v>
      </c>
      <c r="B52" s="35">
        <v>1.4897619047619048</v>
      </c>
      <c r="C52" s="35">
        <v>1.6983333333333333</v>
      </c>
      <c r="D52" s="35">
        <v>1.6610952380952382</v>
      </c>
      <c r="E52" s="35">
        <v>2.0313333333333334</v>
      </c>
      <c r="F52" s="35">
        <v>6.8805238095238099</v>
      </c>
      <c r="H52" s="70">
        <f t="shared" si="58"/>
        <v>2.1594627348010507</v>
      </c>
      <c r="I52" s="70">
        <f t="shared" si="59"/>
        <v>0.32063245204769308</v>
      </c>
      <c r="J52" s="70">
        <f t="shared" si="60"/>
        <v>0.73954021842118389</v>
      </c>
      <c r="K52" s="70">
        <f t="shared" si="61"/>
        <v>1.1951319919724179</v>
      </c>
      <c r="L52" s="70">
        <f t="shared" si="62"/>
        <v>0.89139199413566539</v>
      </c>
      <c r="N52" s="70">
        <f t="shared" si="52"/>
        <v>0.14277412499169828</v>
      </c>
      <c r="O52" s="70">
        <f t="shared" si="53"/>
        <v>-5.1186334509933484E-2</v>
      </c>
      <c r="P52" s="70">
        <f t="shared" si="54"/>
        <v>0.19816705698672932</v>
      </c>
      <c r="Q52" s="70">
        <f t="shared" si="55"/>
        <v>-0.13760452849607607</v>
      </c>
      <c r="R52" s="70">
        <f t="shared" si="56"/>
        <v>6.6001490203009272E-3</v>
      </c>
    </row>
    <row r="53" spans="1:18">
      <c r="A53" s="13">
        <v>43982</v>
      </c>
      <c r="B53" s="35">
        <v>1.1030499999999999</v>
      </c>
      <c r="C53" s="35">
        <v>1.2615499999999999</v>
      </c>
      <c r="D53" s="35">
        <v>1.4827000000000001</v>
      </c>
      <c r="E53" s="35">
        <v>1.55185</v>
      </c>
      <c r="F53" s="35">
        <v>5.3991499999999997</v>
      </c>
      <c r="H53" s="70">
        <f t="shared" si="58"/>
        <v>1.4069728228526084</v>
      </c>
      <c r="I53" s="70">
        <f t="shared" si="59"/>
        <v>-0.43512303339914116</v>
      </c>
      <c r="J53" s="70">
        <f t="shared" si="60"/>
        <v>0.75448580034423429</v>
      </c>
      <c r="K53" s="70">
        <f t="shared" si="61"/>
        <v>0.62714231245829755</v>
      </c>
      <c r="L53" s="70">
        <f t="shared" si="62"/>
        <v>0.20237374606484515</v>
      </c>
      <c r="N53" s="70">
        <f t="shared" si="52"/>
        <v>-0.25957967076873911</v>
      </c>
      <c r="O53" s="70">
        <f t="shared" si="53"/>
        <v>-0.25718351324828259</v>
      </c>
      <c r="P53" s="70">
        <f t="shared" si="54"/>
        <v>-0.10739615285382564</v>
      </c>
      <c r="Q53" s="70">
        <f t="shared" si="55"/>
        <v>-0.23604364949130296</v>
      </c>
      <c r="R53" s="70">
        <f t="shared" si="56"/>
        <v>-0.21529956883127677</v>
      </c>
    </row>
    <row r="54" spans="1:18">
      <c r="A54" s="13">
        <v>44012</v>
      </c>
      <c r="B54" s="35">
        <v>1.4394090909090911</v>
      </c>
      <c r="C54" s="35">
        <v>1.4030909090909089</v>
      </c>
      <c r="D54" s="35">
        <v>1.4916818181818183</v>
      </c>
      <c r="E54" s="35">
        <v>1.6068181818181817</v>
      </c>
      <c r="F54" s="35">
        <v>5.9409999999999998</v>
      </c>
      <c r="H54" s="70">
        <f t="shared" si="58"/>
        <v>2.168759693800971</v>
      </c>
      <c r="I54" s="70">
        <f t="shared" si="59"/>
        <v>-0.29794555598263295</v>
      </c>
      <c r="J54" s="70">
        <f t="shared" si="60"/>
        <v>0.77814020524713112</v>
      </c>
      <c r="K54" s="70">
        <f t="shared" si="61"/>
        <v>2.2441654301919467E-2</v>
      </c>
      <c r="L54" s="70">
        <f t="shared" si="62"/>
        <v>0.22161106256104457</v>
      </c>
      <c r="N54" s="70">
        <f t="shared" si="52"/>
        <v>0.30493548878934895</v>
      </c>
      <c r="O54" s="70">
        <f t="shared" si="53"/>
        <v>0.11219603590100191</v>
      </c>
      <c r="P54" s="70">
        <f t="shared" si="54"/>
        <v>6.0577447776477555E-3</v>
      </c>
      <c r="Q54" s="70">
        <f t="shared" si="55"/>
        <v>3.5421066351890795E-2</v>
      </c>
      <c r="R54" s="70">
        <f t="shared" si="56"/>
        <v>0.1003583897465341</v>
      </c>
    </row>
    <row r="55" spans="1:18">
      <c r="A55" s="13">
        <v>44043</v>
      </c>
      <c r="B55" s="35">
        <v>1.3120000000000001</v>
      </c>
      <c r="C55" s="35">
        <v>0.92863636363636359</v>
      </c>
      <c r="D55" s="35">
        <v>2.2179090909090911</v>
      </c>
      <c r="E55" s="35">
        <v>1.3698181818181818</v>
      </c>
      <c r="F55" s="35">
        <v>5.8283636363636369</v>
      </c>
      <c r="H55" s="70">
        <f t="shared" si="58"/>
        <v>1.4686965446459115</v>
      </c>
      <c r="I55" s="70">
        <f t="shared" si="59"/>
        <v>-0.23740201567749164</v>
      </c>
      <c r="J55" s="70">
        <f t="shared" si="60"/>
        <v>1.4427534418022532</v>
      </c>
      <c r="K55" s="70">
        <f t="shared" si="61"/>
        <v>-2.2256829537343426E-2</v>
      </c>
      <c r="L55" s="70">
        <f t="shared" si="62"/>
        <v>0.43621680350362357</v>
      </c>
      <c r="N55" s="70">
        <f t="shared" si="52"/>
        <v>-8.851485773833967E-2</v>
      </c>
      <c r="O55" s="70">
        <f t="shared" si="53"/>
        <v>-0.33814953997667485</v>
      </c>
      <c r="P55" s="70">
        <f t="shared" si="54"/>
        <v>0.48685132705609901</v>
      </c>
      <c r="Q55" s="70">
        <f t="shared" si="55"/>
        <v>-0.14749646393210747</v>
      </c>
      <c r="R55" s="70">
        <f t="shared" si="56"/>
        <v>-1.8959159002922554E-2</v>
      </c>
    </row>
    <row r="56" spans="1:18">
      <c r="A56" s="13">
        <v>44074</v>
      </c>
      <c r="B56" s="35">
        <v>1.299952380952381</v>
      </c>
      <c r="C56" s="35">
        <v>1.0763333333333334</v>
      </c>
      <c r="D56" s="35">
        <v>1.4120952380952381</v>
      </c>
      <c r="E56" s="35">
        <v>1.298095238095238</v>
      </c>
      <c r="F56" s="35">
        <v>5.0864761904761906</v>
      </c>
      <c r="H56" s="70">
        <f t="shared" si="58"/>
        <v>2.1479309170008123</v>
      </c>
      <c r="I56" s="70">
        <f t="shared" si="59"/>
        <v>-0.23602731623380102</v>
      </c>
      <c r="J56" s="70">
        <f t="shared" si="60"/>
        <v>0.68892547776966606</v>
      </c>
      <c r="K56" s="70">
        <f t="shared" si="61"/>
        <v>-0.17342705533733038</v>
      </c>
      <c r="L56" s="70">
        <f t="shared" si="62"/>
        <v>0.20294199551165493</v>
      </c>
      <c r="N56" s="70">
        <f t="shared" si="52"/>
        <v>-9.1826364692219054E-3</v>
      </c>
      <c r="O56" s="70">
        <f t="shared" si="53"/>
        <v>0.15904715287975213</v>
      </c>
      <c r="P56" s="70">
        <f t="shared" si="54"/>
        <v>-0.36332140758914544</v>
      </c>
      <c r="Q56" s="70">
        <f t="shared" si="55"/>
        <v>-5.2359462500158105E-2</v>
      </c>
      <c r="R56" s="70">
        <f t="shared" si="56"/>
        <v>-0.12728914875158959</v>
      </c>
    </row>
    <row r="57" spans="1:18">
      <c r="A57" s="13">
        <v>44104</v>
      </c>
      <c r="B57" s="35">
        <v>0.82271428571428562</v>
      </c>
      <c r="C57" s="35">
        <v>0.96538095238095245</v>
      </c>
      <c r="D57" s="35">
        <v>1.3166666666666667</v>
      </c>
      <c r="E57" s="35">
        <v>1.6040476190476189</v>
      </c>
      <c r="F57" s="35">
        <v>4.7088095238095233</v>
      </c>
      <c r="H57" s="70">
        <f t="shared" si="58"/>
        <v>0.56961611316280769</v>
      </c>
      <c r="I57" s="70">
        <f t="shared" si="59"/>
        <v>-0.49878980718500987</v>
      </c>
      <c r="J57" s="70">
        <f t="shared" si="60"/>
        <v>1.3790164724305116</v>
      </c>
      <c r="K57" s="70">
        <f t="shared" si="61"/>
        <v>0.16294324588386799</v>
      </c>
      <c r="L57" s="70">
        <f t="shared" si="62"/>
        <v>7.433482176808659E-2</v>
      </c>
      <c r="N57" s="70">
        <f t="shared" si="52"/>
        <v>-0.36711967471335949</v>
      </c>
      <c r="O57" s="70">
        <f t="shared" si="53"/>
        <v>-0.103083661460868</v>
      </c>
      <c r="P57" s="70">
        <f t="shared" si="54"/>
        <v>-6.7579415930397291E-2</v>
      </c>
      <c r="Q57" s="70">
        <f t="shared" si="55"/>
        <v>0.2356933235509906</v>
      </c>
      <c r="R57" s="70">
        <f t="shared" si="56"/>
        <v>-7.4249176153385332E-2</v>
      </c>
    </row>
    <row r="58" spans="1:18">
      <c r="A58" s="13">
        <v>44135</v>
      </c>
      <c r="B58" s="35">
        <v>1.0461818181818183</v>
      </c>
      <c r="C58" s="35">
        <v>0.88223809523809515</v>
      </c>
      <c r="D58" s="35">
        <v>1.2783809523809524</v>
      </c>
      <c r="E58" s="35">
        <v>1.1957272727272727</v>
      </c>
      <c r="F58" s="35">
        <v>4.4025281385281385</v>
      </c>
      <c r="H58" s="70">
        <f t="shared" si="58"/>
        <v>0.98287448027868352</v>
      </c>
      <c r="I58" s="70">
        <f t="shared" si="59"/>
        <v>-0.44426707774008745</v>
      </c>
      <c r="J58" s="70">
        <f t="shared" si="60"/>
        <v>0.96450604027272702</v>
      </c>
      <c r="K58" s="70">
        <f t="shared" si="61"/>
        <v>-0.18873960847412175</v>
      </c>
      <c r="L58" s="70">
        <f t="shared" si="62"/>
        <v>3.8385347753137289E-2</v>
      </c>
      <c r="N58" s="70">
        <f t="shared" si="52"/>
        <v>0.27162228290896495</v>
      </c>
      <c r="O58" s="70">
        <f t="shared" si="53"/>
        <v>-8.6124401913875714E-2</v>
      </c>
      <c r="P58" s="70">
        <f t="shared" si="54"/>
        <v>-2.907775768535259E-2</v>
      </c>
      <c r="Q58" s="70">
        <f t="shared" si="55"/>
        <v>-0.25455624974698743</v>
      </c>
      <c r="R58" s="70">
        <f t="shared" si="56"/>
        <v>-6.5044335247095963E-2</v>
      </c>
    </row>
    <row r="59" spans="1:18">
      <c r="A59" s="13">
        <v>44165</v>
      </c>
      <c r="B59" s="35">
        <v>0.75954999999999995</v>
      </c>
      <c r="C59" s="35">
        <v>0.81363157894736848</v>
      </c>
      <c r="D59" s="35">
        <v>1.3807499999999999</v>
      </c>
      <c r="E59" s="35">
        <v>0.90275000000000005</v>
      </c>
      <c r="F59" s="35">
        <v>3.8566815789473683</v>
      </c>
      <c r="H59" s="70">
        <f t="shared" si="58"/>
        <v>0.43568660807107085</v>
      </c>
      <c r="I59" s="70">
        <f t="shared" si="59"/>
        <v>-6.8431899533583085E-2</v>
      </c>
      <c r="J59" s="70">
        <f t="shared" si="60"/>
        <v>1.1101092687399707</v>
      </c>
      <c r="K59" s="70">
        <f t="shared" si="61"/>
        <v>-0.35404815570104819</v>
      </c>
      <c r="L59" s="70">
        <f t="shared" si="62"/>
        <v>0.11647099423838592</v>
      </c>
      <c r="N59" s="70">
        <f t="shared" si="52"/>
        <v>-0.27397897115050418</v>
      </c>
      <c r="O59" s="70">
        <f t="shared" si="53"/>
        <v>-7.7764173482229193E-2</v>
      </c>
      <c r="P59" s="70">
        <f t="shared" si="54"/>
        <v>8.007710645906263E-2</v>
      </c>
      <c r="Q59" s="70">
        <f t="shared" si="55"/>
        <v>-0.24502014749486811</v>
      </c>
      <c r="R59" s="70">
        <f t="shared" si="56"/>
        <v>-0.12398479746304558</v>
      </c>
    </row>
    <row r="60" spans="1:18">
      <c r="A60" s="13">
        <v>44196</v>
      </c>
      <c r="B60" s="35">
        <v>0.76386363636363641</v>
      </c>
      <c r="C60" s="35">
        <v>0.61599999999999999</v>
      </c>
      <c r="D60" s="35">
        <v>0.73431818181818187</v>
      </c>
      <c r="E60" s="35">
        <v>0.90081818181818185</v>
      </c>
      <c r="F60" s="35">
        <v>3.0150000000000001</v>
      </c>
      <c r="H60" s="70">
        <f t="shared" si="58"/>
        <v>0.65799859055673005</v>
      </c>
      <c r="I60" s="70">
        <f t="shared" si="59"/>
        <v>-0.64139384026834478</v>
      </c>
      <c r="J60" s="70">
        <f t="shared" si="60"/>
        <v>0.19846753852349575</v>
      </c>
      <c r="K60" s="70">
        <f t="shared" si="61"/>
        <v>-0.24216081170652126</v>
      </c>
      <c r="L60" s="70">
        <f t="shared" si="62"/>
        <v>-0.24243511970996801</v>
      </c>
      <c r="N60" s="70">
        <f t="shared" si="52"/>
        <v>5.6792000047876101E-3</v>
      </c>
      <c r="O60" s="70">
        <f t="shared" si="53"/>
        <v>-0.24290057571641122</v>
      </c>
      <c r="P60" s="70">
        <f t="shared" si="54"/>
        <v>-0.46817441114019054</v>
      </c>
      <c r="Q60" s="70">
        <f t="shared" si="55"/>
        <v>-2.1399259837365792E-3</v>
      </c>
      <c r="R60" s="70">
        <f t="shared" si="56"/>
        <v>-0.21823984213316738</v>
      </c>
    </row>
    <row r="61" spans="1:18">
      <c r="A61" s="13">
        <v>44227</v>
      </c>
      <c r="B61" s="35">
        <v>0.71410526315789469</v>
      </c>
      <c r="C61" s="35">
        <v>1.234578947368421</v>
      </c>
      <c r="D61" s="35">
        <v>0.88705263157894743</v>
      </c>
      <c r="E61" s="35">
        <v>1.1473684210526316</v>
      </c>
      <c r="F61" s="35">
        <v>3.9831052631578947</v>
      </c>
      <c r="H61" s="70">
        <f t="shared" si="58"/>
        <v>-1.6319414475842065E-2</v>
      </c>
      <c r="I61" s="70">
        <f t="shared" si="59"/>
        <v>-0.34242630951538688</v>
      </c>
      <c r="J61" s="70">
        <f t="shared" si="60"/>
        <v>0.20344371491426427</v>
      </c>
      <c r="K61" s="70">
        <f t="shared" si="61"/>
        <v>-0.20353243282740774</v>
      </c>
      <c r="L61" s="70">
        <f t="shared" si="62"/>
        <v>-0.16690526651279547</v>
      </c>
      <c r="N61" s="70">
        <f t="shared" si="52"/>
        <v>-6.5140387416026013E-2</v>
      </c>
      <c r="O61" s="70">
        <f t="shared" si="53"/>
        <v>1.0041866028708135</v>
      </c>
      <c r="P61" s="70">
        <f t="shared" si="54"/>
        <v>0.20799491765625766</v>
      </c>
      <c r="Q61" s="70">
        <f t="shared" si="55"/>
        <v>0.2736958958097635</v>
      </c>
      <c r="R61" s="70">
        <f t="shared" si="56"/>
        <v>0.32109627302086063</v>
      </c>
    </row>
    <row r="62" spans="1:18">
      <c r="A62" s="13">
        <v>44255</v>
      </c>
      <c r="B62" s="35">
        <v>0.49894736842105264</v>
      </c>
      <c r="C62" s="35">
        <v>2.2376842105263157</v>
      </c>
      <c r="D62" s="35">
        <v>0.53415789473684205</v>
      </c>
      <c r="E62" s="35">
        <v>1.0135789473684211</v>
      </c>
      <c r="F62" s="35">
        <v>4.2843684210526316</v>
      </c>
      <c r="H62" s="70">
        <f t="shared" ref="H62" si="63">B62/B50-1</f>
        <v>-5.4458408138839176E-2</v>
      </c>
      <c r="I62" s="70">
        <f t="shared" ref="I62" si="64">C62/C50-1</f>
        <v>0.24856102431575233</v>
      </c>
      <c r="J62" s="70">
        <f t="shared" ref="J62" si="65">D62/D50-1</f>
        <v>-0.39556905485081295</v>
      </c>
      <c r="K62" s="70">
        <f t="shared" ref="K62" si="66">E62/E50-1</f>
        <v>-0.30016716331128712</v>
      </c>
      <c r="L62" s="70">
        <f t="shared" ref="L62" si="67">F62/F50-1</f>
        <v>-7.9016144908187869E-2</v>
      </c>
      <c r="N62" s="70">
        <f t="shared" ref="N62" si="68">B62/B61-1</f>
        <v>-0.30129716981132071</v>
      </c>
      <c r="O62" s="70">
        <f t="shared" ref="O62" si="69">C62/C61-1</f>
        <v>0.81250799334953316</v>
      </c>
      <c r="P62" s="70">
        <f t="shared" ref="P62" si="70">D62/D61-1</f>
        <v>-0.39782840868636538</v>
      </c>
      <c r="Q62" s="70">
        <f t="shared" ref="Q62" si="71">E62/E61-1</f>
        <v>-0.11660550458715591</v>
      </c>
      <c r="R62" s="70">
        <f t="shared" ref="R62" si="72">F62/F61-1</f>
        <v>7.5635248880138395E-2</v>
      </c>
    </row>
    <row r="63" spans="1:18">
      <c r="A63" s="13">
        <v>44286</v>
      </c>
      <c r="B63" s="35">
        <v>0.57808695652173914</v>
      </c>
      <c r="C63" s="35">
        <v>1.3438260869565217</v>
      </c>
      <c r="D63" s="35">
        <v>0.29991304347826087</v>
      </c>
      <c r="E63" s="35">
        <v>1.1747391304347825</v>
      </c>
      <c r="F63" s="35">
        <v>3.3965652173913048</v>
      </c>
      <c r="H63" s="70">
        <f t="shared" ref="H63" si="73">B63/B51-1</f>
        <v>-0.55655812261233395</v>
      </c>
      <c r="I63" s="70">
        <f t="shared" ref="I63" si="74">C63/C51-1</f>
        <v>-0.24924010480094783</v>
      </c>
      <c r="J63" s="70">
        <f t="shared" ref="J63" si="75">D63/D51-1</f>
        <v>-0.78366928011404136</v>
      </c>
      <c r="K63" s="70">
        <f t="shared" ref="K63" si="76">E63/E51-1</f>
        <v>-0.50126860537311435</v>
      </c>
      <c r="L63" s="70">
        <f t="shared" ref="L63" si="77">F63/F51-1</f>
        <v>-0.50309262076081951</v>
      </c>
      <c r="N63" s="70">
        <f t="shared" ref="N63" si="78">B63/B62-1</f>
        <v>0.15861309851403416</v>
      </c>
      <c r="O63" s="70">
        <f t="shared" ref="O63" si="79">C63/C62-1</f>
        <v>-0.3994567773973583</v>
      </c>
      <c r="P63" s="70">
        <f t="shared" ref="P63" si="80">D63/D62-1</f>
        <v>-0.43853110394256012</v>
      </c>
      <c r="Q63" s="70">
        <f t="shared" ref="Q63" si="81">E63/E62-1</f>
        <v>0.15900111529031391</v>
      </c>
      <c r="R63" s="70">
        <f t="shared" ref="R63" si="82">F63/F62-1</f>
        <v>-0.20721915493980825</v>
      </c>
    </row>
    <row r="64" spans="1:18">
      <c r="A64" s="13">
        <v>44316</v>
      </c>
      <c r="B64" s="35">
        <v>0.52109523809523806</v>
      </c>
      <c r="C64" s="35">
        <v>1.2415714285714288</v>
      </c>
      <c r="D64" s="35">
        <v>0.21642857142857141</v>
      </c>
      <c r="E64" s="35">
        <v>1.0212857142857144</v>
      </c>
      <c r="F64" s="35">
        <v>3.0003809523809526</v>
      </c>
      <c r="H64" s="70">
        <f t="shared" ref="H64" si="83">B64/B52-1</f>
        <v>-0.65021575835064738</v>
      </c>
      <c r="I64" s="70">
        <f t="shared" ref="I64" si="84">C64/C52-1</f>
        <v>-0.26894714706294676</v>
      </c>
      <c r="J64" s="70">
        <f t="shared" ref="J64" si="85">D64/D52-1</f>
        <v>-0.86970730728435053</v>
      </c>
      <c r="K64" s="70">
        <f t="shared" ref="K64" si="86">E64/E52-1</f>
        <v>-0.49723381311828962</v>
      </c>
      <c r="L64" s="70">
        <f t="shared" ref="L64" si="87">F64/F52-1</f>
        <v>-0.5639313175215066</v>
      </c>
      <c r="N64" s="70">
        <f t="shared" ref="N64" si="88">B64/B63-1</f>
        <v>-9.8586757205890829E-2</v>
      </c>
      <c r="O64" s="70">
        <f t="shared" ref="O64" si="89">C64/C63-1</f>
        <v>-7.6092181404721737E-2</v>
      </c>
      <c r="P64" s="70">
        <f t="shared" ref="P64" si="90">D64/D63-1</f>
        <v>-0.27836225821148985</v>
      </c>
      <c r="Q64" s="70">
        <f t="shared" ref="Q64" si="91">E64/E63-1</f>
        <v>-0.13062765355596317</v>
      </c>
      <c r="R64" s="70">
        <f t="shared" ref="R64" si="92">F64/F63-1</f>
        <v>-0.1166426197211774</v>
      </c>
    </row>
    <row r="65" spans="1:18">
      <c r="A65" s="13">
        <v>44347</v>
      </c>
      <c r="B65" s="35">
        <v>0.53589999999999993</v>
      </c>
      <c r="C65" s="35">
        <v>1.2379</v>
      </c>
      <c r="D65" s="35">
        <v>0.36989999999999995</v>
      </c>
      <c r="E65" s="35">
        <v>0.86735000000000007</v>
      </c>
      <c r="F65" s="35">
        <v>3.01105</v>
      </c>
      <c r="H65" s="70">
        <f t="shared" ref="H65" si="93">B65/B53-1</f>
        <v>-0.51416526902678938</v>
      </c>
      <c r="I65" s="70">
        <f t="shared" ref="I65" si="94">C65/C53-1</f>
        <v>-1.8746779755063225E-2</v>
      </c>
      <c r="J65" s="70">
        <f t="shared" ref="J65" si="95">D65/D53-1</f>
        <v>-0.75052269508329406</v>
      </c>
      <c r="K65" s="70">
        <f t="shared" ref="K65" si="96">E65/E53-1</f>
        <v>-0.44108644521055507</v>
      </c>
      <c r="L65" s="70">
        <f t="shared" ref="L65" si="97">F65/F53-1</f>
        <v>-0.44231036366835519</v>
      </c>
      <c r="N65" s="70">
        <f t="shared" ref="N65" si="98">B65/B64-1</f>
        <v>2.8410856255140171E-2</v>
      </c>
      <c r="O65" s="70">
        <f t="shared" ref="O65" si="99">C65/C64-1</f>
        <v>-2.9570820388910013E-3</v>
      </c>
      <c r="P65" s="70">
        <f t="shared" ref="P65" si="100">D65/D64-1</f>
        <v>0.70910891089108907</v>
      </c>
      <c r="Q65" s="70">
        <f t="shared" ref="Q65" si="101">E65/E64-1</f>
        <v>-0.15072737445796613</v>
      </c>
      <c r="R65" s="70">
        <f t="shared" ref="R65" si="102">F65/F64-1</f>
        <v>3.5558976637886097E-3</v>
      </c>
    </row>
    <row r="66" spans="1:18">
      <c r="A66" s="13">
        <v>44377</v>
      </c>
      <c r="B66" s="35">
        <v>0.23522727272727273</v>
      </c>
      <c r="C66" s="35">
        <v>1.0802727272727273</v>
      </c>
      <c r="D66" s="35">
        <v>0.23804545454545453</v>
      </c>
      <c r="E66" s="35">
        <v>0.96904545454545454</v>
      </c>
      <c r="F66" s="35">
        <v>2.5225909090909093</v>
      </c>
      <c r="H66" s="70">
        <f t="shared" ref="H66" si="103">B66/B54-1</f>
        <v>-0.83658066757192029</v>
      </c>
      <c r="I66" s="70">
        <f t="shared" ref="I66" si="104">C66/C54-1</f>
        <v>-0.23007645458079562</v>
      </c>
      <c r="J66" s="70">
        <f t="shared" ref="J66" si="105">D66/D54-1</f>
        <v>-0.84041807599719665</v>
      </c>
      <c r="K66" s="70">
        <f t="shared" ref="K66" si="106">E66/E54-1</f>
        <v>-0.39691654879773686</v>
      </c>
      <c r="L66" s="70">
        <f t="shared" ref="L66" si="107">F66/F54-1</f>
        <v>-0.5753928784563358</v>
      </c>
      <c r="N66" s="70">
        <f t="shared" ref="N66" si="108">B66/B65-1</f>
        <v>-0.56106125634022619</v>
      </c>
      <c r="O66" s="70">
        <f t="shared" ref="O66" si="109">C66/C65-1</f>
        <v>-0.12733441532213641</v>
      </c>
      <c r="P66" s="70">
        <f t="shared" ref="P66" si="110">D66/D65-1</f>
        <v>-0.35645997689793307</v>
      </c>
      <c r="Q66" s="70">
        <f t="shared" ref="Q66" si="111">E66/E65-1</f>
        <v>0.11724846318724214</v>
      </c>
      <c r="R66" s="70">
        <f t="shared" ref="R66" si="112">F66/F65-1</f>
        <v>-0.1622221786118101</v>
      </c>
    </row>
    <row r="67" spans="1:18">
      <c r="A67" s="13">
        <v>44408</v>
      </c>
      <c r="B67" s="35">
        <v>0.19423809523809524</v>
      </c>
      <c r="C67" s="35">
        <v>1.0058095238095239</v>
      </c>
      <c r="D67" s="35">
        <v>0.1695714285714286</v>
      </c>
      <c r="E67" s="35">
        <v>0.79223809523809519</v>
      </c>
      <c r="F67" s="35">
        <v>2.1618571428571434</v>
      </c>
      <c r="H67" s="70">
        <f t="shared" ref="H67:H68" si="113">B67/B55-1</f>
        <v>-0.85195267131242747</v>
      </c>
      <c r="I67" s="70">
        <f t="shared" ref="I67:I68" si="114">C67/C55-1</f>
        <v>8.3103745658811956E-2</v>
      </c>
      <c r="J67" s="70">
        <f t="shared" ref="J67:J68" si="115">D67/D55-1</f>
        <v>-0.92354446389778599</v>
      </c>
      <c r="K67" s="70">
        <f t="shared" ref="K67:K68" si="116">E67/E55-1</f>
        <v>-0.42164726256842</v>
      </c>
      <c r="L67" s="70">
        <f t="shared" ref="L67:L68" si="117">F67/F55-1</f>
        <v>-0.62907991372241434</v>
      </c>
      <c r="N67" s="70">
        <f t="shared" ref="N67:N68" si="118">B67/B66-1</f>
        <v>-0.17425350816655161</v>
      </c>
      <c r="O67" s="70">
        <f t="shared" ref="O67:O68" si="119">C67/C66-1</f>
        <v>-6.8930004047398574E-2</v>
      </c>
      <c r="P67" s="70">
        <f t="shared" ref="P67:P68" si="120">D67/D66-1</f>
        <v>-0.28765105431135585</v>
      </c>
      <c r="Q67" s="70">
        <f t="shared" ref="Q67:Q68" si="121">E67/E66-1</f>
        <v>-0.18245517635732944</v>
      </c>
      <c r="R67" s="70">
        <f t="shared" ref="R67:R68" si="122">F67/F66-1</f>
        <v>-0.14300129479328338</v>
      </c>
    </row>
    <row r="68" spans="1:18">
      <c r="A68" s="13">
        <v>44439</v>
      </c>
      <c r="B68" s="35">
        <v>0.16672727272727272</v>
      </c>
      <c r="C68" s="35">
        <v>1.1226818181818183</v>
      </c>
      <c r="D68" s="35">
        <v>0.13154545454545452</v>
      </c>
      <c r="E68" s="35">
        <v>0.6923636363636364</v>
      </c>
      <c r="F68" s="35">
        <v>2.1133181818181819</v>
      </c>
      <c r="H68" s="70">
        <f t="shared" si="113"/>
        <v>-0.87174355370992607</v>
      </c>
      <c r="I68" s="70">
        <f t="shared" si="114"/>
        <v>4.3061460063628099E-2</v>
      </c>
      <c r="J68" s="70">
        <f t="shared" si="115"/>
        <v>-0.90684378008179189</v>
      </c>
      <c r="K68" s="70">
        <f t="shared" si="116"/>
        <v>-0.46663109451077156</v>
      </c>
      <c r="L68" s="70">
        <f t="shared" si="117"/>
        <v>-0.58452215194182688</v>
      </c>
      <c r="N68" s="70">
        <f t="shared" si="118"/>
        <v>-0.14163453609396248</v>
      </c>
      <c r="O68" s="70">
        <f t="shared" si="119"/>
        <v>0.11619724371831186</v>
      </c>
      <c r="P68" s="70">
        <f t="shared" si="120"/>
        <v>-0.22424753006050424</v>
      </c>
      <c r="Q68" s="70">
        <f t="shared" si="121"/>
        <v>-0.12606621604638069</v>
      </c>
      <c r="R68" s="70">
        <f t="shared" si="122"/>
        <v>-2.2452436877864912E-2</v>
      </c>
    </row>
    <row r="69" spans="1:18">
      <c r="A69" s="13">
        <v>44469</v>
      </c>
      <c r="B69" s="35"/>
      <c r="C69" s="35"/>
      <c r="D69" s="35"/>
      <c r="E69" s="35"/>
      <c r="F69" s="35"/>
      <c r="H69" s="70"/>
      <c r="I69" s="70"/>
      <c r="J69" s="70"/>
      <c r="K69" s="70"/>
      <c r="L69" s="70"/>
      <c r="N69" s="70"/>
      <c r="O69" s="70"/>
      <c r="P69" s="70"/>
      <c r="Q69" s="70"/>
      <c r="R69" s="70"/>
    </row>
    <row r="70" spans="1:18">
      <c r="A70" s="13">
        <v>44500</v>
      </c>
      <c r="B70" s="35"/>
      <c r="C70" s="35"/>
      <c r="D70" s="35"/>
      <c r="E70" s="35"/>
      <c r="F70" s="35"/>
      <c r="H70" s="70"/>
      <c r="I70" s="70"/>
      <c r="J70" s="70"/>
      <c r="K70" s="70"/>
      <c r="L70" s="70"/>
      <c r="N70" s="70"/>
      <c r="O70" s="70"/>
      <c r="P70" s="70"/>
      <c r="Q70" s="70"/>
      <c r="R70" s="70"/>
    </row>
    <row r="71" spans="1:18">
      <c r="A71" s="13">
        <v>44530</v>
      </c>
      <c r="B71" s="35"/>
      <c r="C71" s="35"/>
      <c r="D71" s="35"/>
      <c r="E71" s="35"/>
      <c r="F71" s="35"/>
      <c r="H71" s="70"/>
      <c r="I71" s="70"/>
      <c r="J71" s="70"/>
      <c r="K71" s="70"/>
      <c r="L71" s="70"/>
      <c r="N71" s="70"/>
      <c r="O71" s="70"/>
      <c r="P71" s="70"/>
      <c r="Q71" s="70"/>
      <c r="R71" s="70"/>
    </row>
    <row r="72" spans="1:18">
      <c r="A72" s="13">
        <v>44561</v>
      </c>
      <c r="B72" s="35"/>
      <c r="C72" s="35"/>
      <c r="D72" s="35"/>
      <c r="E72" s="35"/>
      <c r="F72" s="35"/>
      <c r="H72" s="70"/>
      <c r="I72" s="70"/>
      <c r="J72" s="70"/>
      <c r="K72" s="70"/>
      <c r="L72" s="70"/>
      <c r="N72" s="70"/>
      <c r="O72" s="70"/>
      <c r="P72" s="70"/>
      <c r="Q72" s="70"/>
      <c r="R72" s="70"/>
    </row>
  </sheetData>
  <mergeCells count="2">
    <mergeCell ref="H7:L7"/>
    <mergeCell ref="N7:R7"/>
  </mergeCells>
  <phoneticPr fontId="3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78"/>
  <sheetViews>
    <sheetView workbookViewId="0">
      <pane xSplit="1" ySplit="9" topLeftCell="B10" activePane="bottomRight" state="frozen"/>
      <selection pane="topRight" activeCell="B1" sqref="B1"/>
      <selection pane="bottomLeft" activeCell="A9" sqref="A9"/>
      <selection pane="bottomRight" activeCell="B35" sqref="B35"/>
    </sheetView>
  </sheetViews>
  <sheetFormatPr defaultColWidth="9" defaultRowHeight="11.65"/>
  <cols>
    <col min="1" max="1" width="7.59765625" style="14" customWidth="1"/>
    <col min="2" max="13" width="8.59765625" style="2" customWidth="1"/>
    <col min="14" max="14" width="1.59765625" style="2" customWidth="1"/>
    <col min="15" max="16" width="9.59765625" style="2" customWidth="1"/>
    <col min="17" max="17" width="1.59765625" style="2" customWidth="1"/>
    <col min="18" max="18" width="9.59765625" style="2" customWidth="1"/>
    <col min="19" max="19" width="2.3984375" style="40" customWidth="1"/>
    <col min="20" max="22" width="8.46484375" style="52" customWidth="1"/>
    <col min="23" max="23" width="1.59765625" style="27" customWidth="1"/>
    <col min="24" max="26" width="8.46484375" style="52" customWidth="1"/>
    <col min="27" max="27" width="2.3984375" style="27" customWidth="1"/>
    <col min="28" max="16384" width="9" style="1"/>
  </cols>
  <sheetData>
    <row r="1" spans="1:27" s="64" customFormat="1" ht="13.5">
      <c r="A1" s="4" t="s">
        <v>16</v>
      </c>
      <c r="B1" s="31" t="s">
        <v>12</v>
      </c>
      <c r="C1" s="81"/>
      <c r="D1" s="81"/>
      <c r="E1" s="82"/>
      <c r="F1" s="82"/>
      <c r="G1" s="82"/>
      <c r="H1" s="82"/>
      <c r="I1" s="82"/>
      <c r="J1" s="83"/>
      <c r="K1" s="83"/>
      <c r="L1" s="83"/>
      <c r="M1" s="83"/>
      <c r="N1" s="83"/>
      <c r="O1" s="83"/>
      <c r="P1" s="83"/>
      <c r="Q1" s="83"/>
      <c r="R1" s="83"/>
      <c r="S1" s="44"/>
      <c r="T1" s="45"/>
      <c r="U1" s="45"/>
      <c r="V1" s="45"/>
      <c r="W1" s="46"/>
      <c r="X1" s="45"/>
      <c r="Y1" s="45"/>
      <c r="Z1" s="45"/>
      <c r="AA1" s="46"/>
    </row>
    <row r="2" spans="1:27" s="64" customFormat="1" ht="13.5">
      <c r="A2" s="4" t="s">
        <v>17</v>
      </c>
      <c r="B2" s="31" t="s">
        <v>51</v>
      </c>
      <c r="C2" s="81"/>
      <c r="D2" s="81"/>
      <c r="E2" s="82"/>
      <c r="F2" s="82"/>
      <c r="G2" s="82"/>
      <c r="H2" s="82"/>
      <c r="I2" s="82"/>
      <c r="J2" s="83"/>
      <c r="K2" s="83"/>
      <c r="L2" s="83"/>
      <c r="M2" s="83"/>
      <c r="N2" s="83"/>
      <c r="O2" s="83"/>
      <c r="P2" s="83"/>
      <c r="Q2" s="83"/>
      <c r="R2" s="83"/>
      <c r="S2" s="44"/>
      <c r="T2" s="45"/>
      <c r="U2" s="45"/>
      <c r="V2" s="45"/>
      <c r="W2" s="46"/>
      <c r="X2" s="45"/>
      <c r="Y2" s="45"/>
      <c r="Z2" s="45"/>
      <c r="AA2" s="46"/>
    </row>
    <row r="3" spans="1:27" s="85" customFormat="1" ht="13.15">
      <c r="A3" s="5" t="s">
        <v>18</v>
      </c>
      <c r="B3" s="31" t="s">
        <v>52</v>
      </c>
      <c r="C3" s="81"/>
      <c r="D3" s="81"/>
      <c r="E3" s="81"/>
      <c r="F3" s="81"/>
      <c r="G3" s="81"/>
      <c r="H3" s="81"/>
      <c r="I3" s="81"/>
      <c r="J3" s="84"/>
      <c r="K3" s="84"/>
      <c r="L3" s="84"/>
      <c r="M3" s="84"/>
      <c r="N3" s="84"/>
      <c r="O3" s="84"/>
      <c r="P3" s="84"/>
      <c r="Q3" s="84"/>
      <c r="R3" s="84"/>
      <c r="S3" s="44"/>
      <c r="T3" s="45"/>
      <c r="U3" s="45"/>
      <c r="V3" s="45"/>
      <c r="W3" s="46"/>
      <c r="X3" s="45"/>
      <c r="Y3" s="45"/>
      <c r="Z3" s="45"/>
      <c r="AA3" s="46"/>
    </row>
    <row r="4" spans="1:27" s="87" customFormat="1" ht="10.15">
      <c r="A4" s="6" t="s">
        <v>19</v>
      </c>
      <c r="B4" s="38" t="s">
        <v>61</v>
      </c>
      <c r="C4" s="86"/>
      <c r="D4" s="86"/>
      <c r="E4" s="86"/>
      <c r="F4" s="86"/>
      <c r="G4" s="86"/>
      <c r="H4" s="86"/>
      <c r="I4" s="86"/>
      <c r="J4" s="86"/>
      <c r="K4" s="86"/>
      <c r="L4" s="86"/>
      <c r="M4" s="86"/>
      <c r="N4" s="86"/>
      <c r="O4" s="86"/>
      <c r="P4" s="86"/>
      <c r="Q4" s="86"/>
      <c r="R4" s="86"/>
      <c r="S4" s="47"/>
      <c r="T4" s="48"/>
      <c r="U4" s="48"/>
      <c r="V4" s="48"/>
      <c r="W4" s="49"/>
      <c r="X4" s="48"/>
      <c r="Y4" s="48"/>
      <c r="Z4" s="48"/>
      <c r="AA4" s="49"/>
    </row>
    <row r="5" spans="1:27" s="87" customFormat="1" ht="10.15">
      <c r="A5" s="7" t="s">
        <v>20</v>
      </c>
      <c r="B5" s="39" t="s">
        <v>64</v>
      </c>
      <c r="C5" s="86"/>
      <c r="D5" s="86"/>
      <c r="E5" s="86"/>
      <c r="F5" s="86"/>
      <c r="G5" s="86"/>
      <c r="H5" s="86"/>
      <c r="I5" s="86"/>
      <c r="J5" s="86"/>
      <c r="K5" s="86"/>
      <c r="L5" s="86"/>
      <c r="M5" s="86"/>
      <c r="N5" s="86"/>
      <c r="O5" s="86"/>
      <c r="P5" s="86"/>
      <c r="Q5" s="86"/>
      <c r="R5" s="86"/>
      <c r="S5" s="47"/>
      <c r="T5" s="48"/>
      <c r="U5" s="48"/>
      <c r="V5" s="48"/>
      <c r="W5" s="49"/>
      <c r="X5" s="48"/>
      <c r="Y5" s="48"/>
      <c r="Z5" s="48"/>
      <c r="AA5" s="49"/>
    </row>
    <row r="6" spans="1:27">
      <c r="A6" s="63"/>
      <c r="B6" s="80"/>
      <c r="T6" s="50"/>
      <c r="U6" s="50"/>
      <c r="V6" s="50"/>
      <c r="W6" s="51"/>
      <c r="X6" s="50"/>
      <c r="Y6" s="50"/>
      <c r="Z6" s="50"/>
      <c r="AA6" s="51"/>
    </row>
    <row r="7" spans="1:27">
      <c r="A7" s="8"/>
      <c r="T7" s="50"/>
      <c r="U7" s="50"/>
      <c r="V7" s="50"/>
      <c r="W7" s="51"/>
      <c r="X7" s="50"/>
      <c r="Y7" s="50"/>
      <c r="Z7" s="50"/>
      <c r="AA7" s="51"/>
    </row>
    <row r="8" spans="1:27">
      <c r="A8" s="9"/>
      <c r="B8" s="109" t="s">
        <v>1</v>
      </c>
      <c r="C8" s="109"/>
      <c r="D8" s="109" t="s">
        <v>2</v>
      </c>
      <c r="E8" s="109"/>
      <c r="F8" s="109" t="s">
        <v>3</v>
      </c>
      <c r="G8" s="109"/>
      <c r="H8" s="109" t="s">
        <v>4</v>
      </c>
      <c r="I8" s="109"/>
      <c r="J8" s="109" t="s">
        <v>5</v>
      </c>
      <c r="K8" s="109"/>
      <c r="L8" s="109" t="s">
        <v>8</v>
      </c>
      <c r="M8" s="109"/>
      <c r="N8" s="3"/>
      <c r="O8" s="109" t="s">
        <v>0</v>
      </c>
      <c r="P8" s="109"/>
      <c r="Q8" s="3"/>
      <c r="R8" s="43" t="s">
        <v>0</v>
      </c>
      <c r="T8" s="108" t="s">
        <v>54</v>
      </c>
      <c r="U8" s="108"/>
      <c r="V8" s="108"/>
      <c r="W8" s="51"/>
      <c r="X8" s="108" t="s">
        <v>66</v>
      </c>
      <c r="Y8" s="108"/>
      <c r="Z8" s="108"/>
      <c r="AA8" s="51"/>
    </row>
    <row r="9" spans="1:27" s="79" customFormat="1" ht="35.25" thickBot="1">
      <c r="A9" s="10"/>
      <c r="B9" s="42" t="s">
        <v>7</v>
      </c>
      <c r="C9" s="42" t="s">
        <v>6</v>
      </c>
      <c r="D9" s="42" t="s">
        <v>7</v>
      </c>
      <c r="E9" s="42" t="s">
        <v>6</v>
      </c>
      <c r="F9" s="42" t="s">
        <v>7</v>
      </c>
      <c r="G9" s="42" t="s">
        <v>6</v>
      </c>
      <c r="H9" s="42" t="s">
        <v>7</v>
      </c>
      <c r="I9" s="42" t="s">
        <v>6</v>
      </c>
      <c r="J9" s="42" t="s">
        <v>7</v>
      </c>
      <c r="K9" s="42" t="s">
        <v>6</v>
      </c>
      <c r="L9" s="42" t="s">
        <v>7</v>
      </c>
      <c r="M9" s="42" t="s">
        <v>6</v>
      </c>
      <c r="N9" s="77"/>
      <c r="O9" s="42" t="s">
        <v>7</v>
      </c>
      <c r="P9" s="42" t="s">
        <v>6</v>
      </c>
      <c r="Q9" s="77"/>
      <c r="R9" s="42" t="s">
        <v>9</v>
      </c>
      <c r="S9" s="78"/>
      <c r="T9" s="53" t="s">
        <v>62</v>
      </c>
      <c r="U9" s="53" t="s">
        <v>63</v>
      </c>
      <c r="V9" s="53" t="s">
        <v>9</v>
      </c>
      <c r="W9" s="54"/>
      <c r="X9" s="53" t="s">
        <v>62</v>
      </c>
      <c r="Y9" s="53" t="s">
        <v>63</v>
      </c>
      <c r="Z9" s="53" t="s">
        <v>9</v>
      </c>
      <c r="AA9" s="54"/>
    </row>
    <row r="10" spans="1:27" ht="12.4" thickTop="1">
      <c r="A10" s="11">
        <v>2006</v>
      </c>
      <c r="B10" s="41">
        <v>168623</v>
      </c>
      <c r="C10" s="41">
        <v>605760</v>
      </c>
      <c r="D10" s="41">
        <v>167385</v>
      </c>
      <c r="E10" s="41">
        <v>576956</v>
      </c>
      <c r="F10" s="41">
        <v>17768</v>
      </c>
      <c r="G10" s="41">
        <v>115862</v>
      </c>
      <c r="H10" s="41">
        <v>158121.83300000001</v>
      </c>
      <c r="I10" s="41">
        <v>793548.83741817006</v>
      </c>
      <c r="J10" s="41">
        <v>3298.0970000000002</v>
      </c>
      <c r="K10" s="41">
        <v>1296.691</v>
      </c>
      <c r="L10" s="41">
        <v>2567</v>
      </c>
      <c r="M10" s="41">
        <v>20509</v>
      </c>
      <c r="N10" s="41"/>
      <c r="O10" s="41">
        <v>517762.93</v>
      </c>
      <c r="P10" s="41">
        <v>2113932.5284181703</v>
      </c>
      <c r="Q10" s="41"/>
      <c r="R10" s="41">
        <v>2631695.4584181705</v>
      </c>
      <c r="T10" s="55" t="s">
        <v>53</v>
      </c>
      <c r="U10" s="55" t="s">
        <v>53</v>
      </c>
      <c r="V10" s="55" t="s">
        <v>53</v>
      </c>
      <c r="W10" s="54"/>
      <c r="X10" s="55" t="s">
        <v>53</v>
      </c>
      <c r="Y10" s="55" t="s">
        <v>53</v>
      </c>
      <c r="Z10" s="55" t="s">
        <v>53</v>
      </c>
      <c r="AA10" s="54"/>
    </row>
    <row r="11" spans="1:27" ht="12">
      <c r="A11" s="27">
        <v>2007</v>
      </c>
      <c r="B11" s="41">
        <v>234160</v>
      </c>
      <c r="C11" s="41">
        <v>562139</v>
      </c>
      <c r="D11" s="41">
        <v>197601</v>
      </c>
      <c r="E11" s="41">
        <v>540956</v>
      </c>
      <c r="F11" s="41">
        <v>19660</v>
      </c>
      <c r="G11" s="41">
        <v>134404</v>
      </c>
      <c r="H11" s="41">
        <v>378352.42700000003</v>
      </c>
      <c r="I11" s="41">
        <v>811260.25351017015</v>
      </c>
      <c r="J11" s="41">
        <v>744.649</v>
      </c>
      <c r="K11" s="41">
        <v>3829.6979999999999</v>
      </c>
      <c r="L11" s="41">
        <v>1565</v>
      </c>
      <c r="M11" s="41">
        <v>21195</v>
      </c>
      <c r="N11" s="41"/>
      <c r="O11" s="41">
        <v>832083.076</v>
      </c>
      <c r="P11" s="41">
        <v>2073783.9515101702</v>
      </c>
      <c r="Q11" s="41"/>
      <c r="R11" s="41">
        <v>2905867.0275101704</v>
      </c>
      <c r="T11" s="56">
        <f>O11/O10-1</f>
        <v>0.60707348438405973</v>
      </c>
      <c r="U11" s="56">
        <f>P11/P10-1</f>
        <v>-1.8992364405330697E-2</v>
      </c>
      <c r="V11" s="56">
        <f>R11/R10-1</f>
        <v>0.10418058374307337</v>
      </c>
      <c r="X11" s="56" t="s">
        <v>53</v>
      </c>
      <c r="Y11" s="56" t="s">
        <v>53</v>
      </c>
      <c r="Z11" s="56" t="s">
        <v>53</v>
      </c>
    </row>
    <row r="12" spans="1:27" ht="12">
      <c r="A12" s="27">
        <v>2008</v>
      </c>
      <c r="B12" s="41">
        <v>332542</v>
      </c>
      <c r="C12" s="41">
        <v>550557</v>
      </c>
      <c r="D12" s="41">
        <v>330902</v>
      </c>
      <c r="E12" s="41">
        <v>539374</v>
      </c>
      <c r="F12" s="41">
        <v>16105</v>
      </c>
      <c r="G12" s="41">
        <v>160156</v>
      </c>
      <c r="H12" s="41">
        <v>441117.946</v>
      </c>
      <c r="I12" s="41">
        <v>810399.31799999997</v>
      </c>
      <c r="J12" s="41">
        <v>887.99900000000002</v>
      </c>
      <c r="K12" s="41">
        <v>3757.0990000000002</v>
      </c>
      <c r="L12" s="41">
        <v>2393</v>
      </c>
      <c r="M12" s="41">
        <v>20282</v>
      </c>
      <c r="N12" s="41"/>
      <c r="O12" s="41">
        <v>1123947.9450000001</v>
      </c>
      <c r="P12" s="41">
        <v>2084525.4169999999</v>
      </c>
      <c r="Q12" s="41"/>
      <c r="R12" s="41">
        <v>3208473.3619999997</v>
      </c>
      <c r="T12" s="56">
        <f t="shared" ref="T12:U23" si="0">O12/O11-1</f>
        <v>0.35076409726184599</v>
      </c>
      <c r="U12" s="56">
        <f t="shared" si="0"/>
        <v>5.1796453926684638E-3</v>
      </c>
      <c r="V12" s="56">
        <f t="shared" ref="V12:V23" si="1">R12/R11-1</f>
        <v>0.10413633233214781</v>
      </c>
      <c r="X12" s="56" t="s">
        <v>53</v>
      </c>
      <c r="Y12" s="56" t="s">
        <v>53</v>
      </c>
      <c r="Z12" s="56" t="s">
        <v>53</v>
      </c>
    </row>
    <row r="13" spans="1:27" ht="12">
      <c r="A13" s="27">
        <v>2009</v>
      </c>
      <c r="B13" s="41">
        <v>200567</v>
      </c>
      <c r="C13" s="41">
        <v>585208</v>
      </c>
      <c r="D13" s="41">
        <v>238293</v>
      </c>
      <c r="E13" s="41">
        <v>566780</v>
      </c>
      <c r="F13" s="41">
        <v>11615</v>
      </c>
      <c r="G13" s="41">
        <v>164493</v>
      </c>
      <c r="H13" s="41">
        <v>198577.18700000001</v>
      </c>
      <c r="I13" s="41">
        <v>732039.66303099995</v>
      </c>
      <c r="J13" s="41">
        <v>1908.713</v>
      </c>
      <c r="K13" s="41">
        <v>3662.8980000000001</v>
      </c>
      <c r="L13" s="41">
        <v>1057</v>
      </c>
      <c r="M13" s="41">
        <v>22109</v>
      </c>
      <c r="N13" s="41"/>
      <c r="O13" s="41">
        <v>652017.9</v>
      </c>
      <c r="P13" s="41">
        <v>2074292.561031</v>
      </c>
      <c r="Q13" s="41"/>
      <c r="R13" s="41">
        <v>2726310.4610310001</v>
      </c>
      <c r="T13" s="56">
        <f t="shared" si="0"/>
        <v>-0.41988603395684843</v>
      </c>
      <c r="U13" s="56">
        <f t="shared" si="0"/>
        <v>-4.9089619563030817E-3</v>
      </c>
      <c r="V13" s="56">
        <f t="shared" si="1"/>
        <v>-0.15027798163436945</v>
      </c>
      <c r="X13" s="56" t="s">
        <v>53</v>
      </c>
      <c r="Y13" s="56" t="s">
        <v>53</v>
      </c>
      <c r="Z13" s="56" t="s">
        <v>53</v>
      </c>
    </row>
    <row r="14" spans="1:27" ht="12">
      <c r="A14" s="27">
        <v>2010</v>
      </c>
      <c r="B14" s="41">
        <v>152013</v>
      </c>
      <c r="C14" s="41">
        <v>641865</v>
      </c>
      <c r="D14" s="41">
        <v>197239</v>
      </c>
      <c r="E14" s="41">
        <v>530978</v>
      </c>
      <c r="F14" s="41">
        <v>19209</v>
      </c>
      <c r="G14" s="41">
        <v>168295</v>
      </c>
      <c r="H14" s="41">
        <v>194477.875</v>
      </c>
      <c r="I14" s="41">
        <v>601895.80089500011</v>
      </c>
      <c r="J14" s="41">
        <v>3430.6559999999999</v>
      </c>
      <c r="K14" s="41">
        <v>4509.4189999999999</v>
      </c>
      <c r="L14" s="41">
        <v>219</v>
      </c>
      <c r="M14" s="41">
        <v>23386</v>
      </c>
      <c r="N14" s="41"/>
      <c r="O14" s="41">
        <v>566588.53099999996</v>
      </c>
      <c r="P14" s="41">
        <v>1970929.2198950001</v>
      </c>
      <c r="Q14" s="41"/>
      <c r="R14" s="41">
        <v>2537517.7508950001</v>
      </c>
      <c r="T14" s="56">
        <f t="shared" si="0"/>
        <v>-0.13102304246555208</v>
      </c>
      <c r="U14" s="56">
        <f t="shared" si="0"/>
        <v>-4.9830647362792635E-2</v>
      </c>
      <c r="V14" s="56">
        <f t="shared" si="1"/>
        <v>-6.924842670508069E-2</v>
      </c>
      <c r="X14" s="56" t="s">
        <v>53</v>
      </c>
      <c r="Y14" s="56" t="s">
        <v>53</v>
      </c>
      <c r="Z14" s="56" t="s">
        <v>53</v>
      </c>
    </row>
    <row r="15" spans="1:27" ht="12">
      <c r="A15" s="27">
        <v>2011</v>
      </c>
      <c r="B15" s="41">
        <v>146805</v>
      </c>
      <c r="C15" s="41">
        <v>595488</v>
      </c>
      <c r="D15" s="41">
        <v>161443</v>
      </c>
      <c r="E15" s="41">
        <v>512871</v>
      </c>
      <c r="F15" s="41">
        <v>13647</v>
      </c>
      <c r="G15" s="41">
        <v>169902</v>
      </c>
      <c r="H15" s="41">
        <v>190175.18099999998</v>
      </c>
      <c r="I15" s="41">
        <v>501692.469637</v>
      </c>
      <c r="J15" s="41">
        <v>4104.8810000000003</v>
      </c>
      <c r="K15" s="41">
        <v>6087.8789999999999</v>
      </c>
      <c r="L15" s="41">
        <v>785</v>
      </c>
      <c r="M15" s="41">
        <v>23927</v>
      </c>
      <c r="N15" s="41"/>
      <c r="O15" s="41">
        <v>516960.06199999998</v>
      </c>
      <c r="P15" s="41">
        <v>1809968.348637</v>
      </c>
      <c r="Q15" s="41"/>
      <c r="R15" s="41">
        <v>2326928.4106370001</v>
      </c>
      <c r="T15" s="56">
        <f t="shared" si="0"/>
        <v>-8.7591728890820009E-2</v>
      </c>
      <c r="U15" s="56">
        <f t="shared" si="0"/>
        <v>-8.1667504663904267E-2</v>
      </c>
      <c r="V15" s="56">
        <f t="shared" si="1"/>
        <v>-8.2990292455579318E-2</v>
      </c>
      <c r="X15" s="56" t="s">
        <v>53</v>
      </c>
      <c r="Y15" s="56" t="s">
        <v>53</v>
      </c>
      <c r="Z15" s="56" t="s">
        <v>53</v>
      </c>
    </row>
    <row r="16" spans="1:27" ht="12">
      <c r="A16" s="27">
        <v>2012</v>
      </c>
      <c r="B16" s="41">
        <v>105266</v>
      </c>
      <c r="C16" s="41">
        <v>516513</v>
      </c>
      <c r="D16" s="41">
        <v>117930</v>
      </c>
      <c r="E16" s="41">
        <v>434542</v>
      </c>
      <c r="F16" s="41">
        <v>14557</v>
      </c>
      <c r="G16" s="41">
        <v>181959</v>
      </c>
      <c r="H16" s="41">
        <v>216334.682</v>
      </c>
      <c r="I16" s="41">
        <v>471567.46100000001</v>
      </c>
      <c r="J16" s="41">
        <v>5034.7389999999996</v>
      </c>
      <c r="K16" s="41">
        <v>6567.366</v>
      </c>
      <c r="L16" s="41">
        <v>1000</v>
      </c>
      <c r="M16" s="41">
        <v>24540</v>
      </c>
      <c r="N16" s="41"/>
      <c r="O16" s="41">
        <v>460122.42100000003</v>
      </c>
      <c r="P16" s="41">
        <v>1635688.827</v>
      </c>
      <c r="Q16" s="41"/>
      <c r="R16" s="41">
        <v>2095811.2480000001</v>
      </c>
      <c r="T16" s="56">
        <f t="shared" si="0"/>
        <v>-0.1099459033258936</v>
      </c>
      <c r="U16" s="56">
        <f t="shared" si="0"/>
        <v>-9.628871232374947E-2</v>
      </c>
      <c r="V16" s="56">
        <f t="shared" si="1"/>
        <v>-9.9322850492736592E-2</v>
      </c>
      <c r="X16" s="56" t="s">
        <v>53</v>
      </c>
      <c r="Y16" s="56" t="s">
        <v>53</v>
      </c>
      <c r="Z16" s="56" t="s">
        <v>53</v>
      </c>
    </row>
    <row r="17" spans="1:27" ht="12">
      <c r="A17" s="27">
        <v>2013</v>
      </c>
      <c r="B17" s="41">
        <v>72325</v>
      </c>
      <c r="C17" s="41">
        <v>461886</v>
      </c>
      <c r="D17" s="41">
        <v>141767</v>
      </c>
      <c r="E17" s="41">
        <v>369578</v>
      </c>
      <c r="F17" s="41">
        <v>18643</v>
      </c>
      <c r="G17" s="41">
        <v>189386</v>
      </c>
      <c r="H17" s="41">
        <v>293342.31900000002</v>
      </c>
      <c r="I17" s="41">
        <v>473494.58422399999</v>
      </c>
      <c r="J17" s="41">
        <v>5001.1689999999999</v>
      </c>
      <c r="K17" s="41">
        <v>7338.7809999999999</v>
      </c>
      <c r="L17" s="41">
        <v>1825</v>
      </c>
      <c r="M17" s="41">
        <v>23705</v>
      </c>
      <c r="N17" s="41"/>
      <c r="O17" s="41">
        <v>532903.48800000001</v>
      </c>
      <c r="P17" s="41">
        <v>1525388.3652240001</v>
      </c>
      <c r="Q17" s="41"/>
      <c r="R17" s="41">
        <v>2058291.853224</v>
      </c>
      <c r="T17" s="56">
        <f t="shared" si="0"/>
        <v>0.15817761464834157</v>
      </c>
      <c r="U17" s="56">
        <f t="shared" si="0"/>
        <v>-6.7433646275068648E-2</v>
      </c>
      <c r="V17" s="56">
        <f t="shared" si="1"/>
        <v>-1.7902086751278024E-2</v>
      </c>
      <c r="X17" s="56" t="s">
        <v>53</v>
      </c>
      <c r="Y17" s="56" t="s">
        <v>53</v>
      </c>
      <c r="Z17" s="56" t="s">
        <v>53</v>
      </c>
    </row>
    <row r="18" spans="1:27" ht="12">
      <c r="A18" s="27">
        <v>2014</v>
      </c>
      <c r="B18" s="41">
        <v>105042</v>
      </c>
      <c r="C18" s="41">
        <v>359422</v>
      </c>
      <c r="D18" s="41">
        <v>134670</v>
      </c>
      <c r="E18" s="41">
        <v>319359</v>
      </c>
      <c r="F18" s="41">
        <v>26985</v>
      </c>
      <c r="G18" s="41">
        <v>197904</v>
      </c>
      <c r="H18" s="41">
        <v>362362.80499999999</v>
      </c>
      <c r="I18" s="41">
        <v>484811.99214399996</v>
      </c>
      <c r="J18" s="41">
        <v>5471.1859999999997</v>
      </c>
      <c r="K18" s="41">
        <v>7353.9530000000004</v>
      </c>
      <c r="L18" s="41">
        <v>1117</v>
      </c>
      <c r="M18" s="41">
        <v>24251</v>
      </c>
      <c r="N18" s="41"/>
      <c r="O18" s="41">
        <v>635647.99099999992</v>
      </c>
      <c r="P18" s="41">
        <v>1393101.945144</v>
      </c>
      <c r="Q18" s="41"/>
      <c r="R18" s="41">
        <v>2028749.9361439999</v>
      </c>
      <c r="T18" s="56">
        <f t="shared" si="0"/>
        <v>0.1928013332875762</v>
      </c>
      <c r="U18" s="56">
        <f t="shared" si="0"/>
        <v>-8.6723108092262136E-2</v>
      </c>
      <c r="V18" s="56">
        <f t="shared" si="1"/>
        <v>-1.4352637617317088E-2</v>
      </c>
      <c r="X18" s="56" t="s">
        <v>53</v>
      </c>
      <c r="Y18" s="56" t="s">
        <v>53</v>
      </c>
      <c r="Z18" s="56" t="s">
        <v>53</v>
      </c>
    </row>
    <row r="19" spans="1:27" ht="12">
      <c r="A19" s="27">
        <v>2015</v>
      </c>
      <c r="B19" s="41">
        <v>71050</v>
      </c>
      <c r="C19" s="41">
        <v>318446</v>
      </c>
      <c r="D19" s="41">
        <v>113633</v>
      </c>
      <c r="E19" s="41">
        <v>304388</v>
      </c>
      <c r="F19" s="41">
        <v>32330</v>
      </c>
      <c r="G19" s="41">
        <v>210874</v>
      </c>
      <c r="H19" s="41">
        <v>494342.67599999998</v>
      </c>
      <c r="I19" s="41">
        <v>410859.07563499996</v>
      </c>
      <c r="J19" s="41">
        <v>4967.0360000000001</v>
      </c>
      <c r="K19" s="41">
        <v>9111.4609999999993</v>
      </c>
      <c r="L19" s="41">
        <v>1504</v>
      </c>
      <c r="M19" s="41">
        <v>23891</v>
      </c>
      <c r="N19" s="41"/>
      <c r="O19" s="41">
        <v>717826.71199999994</v>
      </c>
      <c r="P19" s="41">
        <v>1277569.5366349998</v>
      </c>
      <c r="Q19" s="41"/>
      <c r="R19" s="41">
        <v>1995396.2486349996</v>
      </c>
      <c r="T19" s="56">
        <f t="shared" si="0"/>
        <v>0.12928338036704345</v>
      </c>
      <c r="U19" s="56">
        <f t="shared" si="0"/>
        <v>-8.2931768857058108E-2</v>
      </c>
      <c r="V19" s="56">
        <f t="shared" si="1"/>
        <v>-1.6440511920554846E-2</v>
      </c>
      <c r="X19" s="56" t="s">
        <v>53</v>
      </c>
      <c r="Y19" s="56" t="s">
        <v>53</v>
      </c>
      <c r="Z19" s="56" t="s">
        <v>53</v>
      </c>
    </row>
    <row r="20" spans="1:27" ht="12">
      <c r="A20" s="27">
        <v>2016</v>
      </c>
      <c r="B20" s="41">
        <v>35025</v>
      </c>
      <c r="C20" s="41">
        <v>293799</v>
      </c>
      <c r="D20" s="41">
        <v>71517</v>
      </c>
      <c r="E20" s="41">
        <v>285226</v>
      </c>
      <c r="F20" s="41">
        <v>29603</v>
      </c>
      <c r="G20" s="41">
        <v>228315</v>
      </c>
      <c r="H20" s="41">
        <v>410122.32799999998</v>
      </c>
      <c r="I20" s="41">
        <v>579188.73630400014</v>
      </c>
      <c r="J20" s="41">
        <v>3797</v>
      </c>
      <c r="K20" s="41">
        <v>9866.1006999999991</v>
      </c>
      <c r="L20" s="41">
        <v>2027</v>
      </c>
      <c r="M20" s="41">
        <v>23206</v>
      </c>
      <c r="N20" s="41"/>
      <c r="O20" s="41">
        <v>552091.32799999998</v>
      </c>
      <c r="P20" s="41">
        <v>1419600.8370040001</v>
      </c>
      <c r="Q20" s="41"/>
      <c r="R20" s="41">
        <v>1971692.1650040001</v>
      </c>
      <c r="T20" s="56">
        <f t="shared" si="0"/>
        <v>-0.2308849492912155</v>
      </c>
      <c r="U20" s="56">
        <f t="shared" si="0"/>
        <v>0.11117304874308265</v>
      </c>
      <c r="V20" s="56">
        <f t="shared" si="1"/>
        <v>-1.187938668683719E-2</v>
      </c>
      <c r="X20" s="56" t="s">
        <v>53</v>
      </c>
      <c r="Y20" s="56" t="s">
        <v>53</v>
      </c>
      <c r="Z20" s="56" t="s">
        <v>53</v>
      </c>
    </row>
    <row r="21" spans="1:27" ht="12">
      <c r="A21" s="27">
        <v>2017</v>
      </c>
      <c r="B21" s="41">
        <v>33412</v>
      </c>
      <c r="C21" s="41">
        <v>244057</v>
      </c>
      <c r="D21" s="41">
        <v>73184</v>
      </c>
      <c r="E21" s="41">
        <v>243545</v>
      </c>
      <c r="F21" s="41">
        <v>25632</v>
      </c>
      <c r="G21" s="41">
        <v>239802</v>
      </c>
      <c r="H21" s="41">
        <v>392049.19799999997</v>
      </c>
      <c r="I21" s="41">
        <v>642160.56335800001</v>
      </c>
      <c r="J21" s="41">
        <v>1730</v>
      </c>
      <c r="K21" s="41">
        <v>13812</v>
      </c>
      <c r="L21" s="41">
        <v>2722</v>
      </c>
      <c r="M21" s="41">
        <v>22565</v>
      </c>
      <c r="N21" s="41"/>
      <c r="O21" s="41">
        <v>528729.19799999997</v>
      </c>
      <c r="P21" s="41">
        <v>1405941.563358</v>
      </c>
      <c r="Q21" s="41"/>
      <c r="R21" s="41">
        <v>1934670.7613579999</v>
      </c>
      <c r="T21" s="56">
        <f t="shared" si="0"/>
        <v>-4.2315698173763017E-2</v>
      </c>
      <c r="U21" s="56">
        <f t="shared" si="0"/>
        <v>-9.6219115190346871E-3</v>
      </c>
      <c r="V21" s="56">
        <f t="shared" si="1"/>
        <v>-1.8776462321604348E-2</v>
      </c>
      <c r="X21" s="56" t="s">
        <v>53</v>
      </c>
      <c r="Y21" s="56" t="s">
        <v>53</v>
      </c>
      <c r="Z21" s="56" t="s">
        <v>53</v>
      </c>
    </row>
    <row r="22" spans="1:27" ht="12">
      <c r="A22" s="27">
        <v>2018</v>
      </c>
      <c r="B22" s="41">
        <v>24915</v>
      </c>
      <c r="C22" s="41">
        <v>207556</v>
      </c>
      <c r="D22" s="41">
        <v>51246</v>
      </c>
      <c r="E22" s="41">
        <v>204454</v>
      </c>
      <c r="F22" s="41">
        <v>22774</v>
      </c>
      <c r="G22" s="41">
        <v>259006</v>
      </c>
      <c r="H22" s="41">
        <v>427367.40299999999</v>
      </c>
      <c r="I22" s="41">
        <v>604250.06000000006</v>
      </c>
      <c r="J22" s="41">
        <v>1595</v>
      </c>
      <c r="K22" s="41">
        <v>14674</v>
      </c>
      <c r="L22" s="41">
        <v>2333</v>
      </c>
      <c r="M22" s="41">
        <v>21407</v>
      </c>
      <c r="N22" s="41"/>
      <c r="O22" s="41">
        <v>530230.40299999993</v>
      </c>
      <c r="P22" s="41">
        <v>1311347.06</v>
      </c>
      <c r="Q22" s="41"/>
      <c r="R22" s="41">
        <v>1841577.463</v>
      </c>
      <c r="T22" s="56">
        <f t="shared" si="0"/>
        <v>2.839270094555868E-3</v>
      </c>
      <c r="U22" s="56">
        <f t="shared" si="0"/>
        <v>-6.7281959523315615E-2</v>
      </c>
      <c r="V22" s="56">
        <f t="shared" si="1"/>
        <v>-4.8118419018569947E-2</v>
      </c>
      <c r="X22" s="56" t="s">
        <v>53</v>
      </c>
      <c r="Y22" s="56" t="s">
        <v>53</v>
      </c>
      <c r="Z22" s="56" t="s">
        <v>53</v>
      </c>
    </row>
    <row r="23" spans="1:27" ht="12">
      <c r="A23" s="27">
        <v>2019</v>
      </c>
      <c r="B23" s="41">
        <v>26688</v>
      </c>
      <c r="C23" s="41">
        <v>155559</v>
      </c>
      <c r="D23" s="41">
        <v>11237</v>
      </c>
      <c r="E23" s="41">
        <v>172077</v>
      </c>
      <c r="F23" s="41">
        <v>19098</v>
      </c>
      <c r="G23" s="41">
        <v>274479</v>
      </c>
      <c r="H23" s="41">
        <v>404953.141</v>
      </c>
      <c r="I23" s="41">
        <v>620941.52500000002</v>
      </c>
      <c r="J23" s="41">
        <v>2200</v>
      </c>
      <c r="K23" s="41">
        <v>16906</v>
      </c>
      <c r="L23" s="41">
        <v>895</v>
      </c>
      <c r="M23" s="41">
        <v>21120</v>
      </c>
      <c r="N23" s="41"/>
      <c r="O23" s="41">
        <v>465071.141</v>
      </c>
      <c r="P23" s="41">
        <v>1261082.5249999999</v>
      </c>
      <c r="Q23" s="41"/>
      <c r="R23" s="41">
        <v>1726153.666</v>
      </c>
      <c r="T23" s="56">
        <f t="shared" si="0"/>
        <v>-0.12288858132489988</v>
      </c>
      <c r="U23" s="56">
        <f t="shared" si="0"/>
        <v>-3.833045921496947E-2</v>
      </c>
      <c r="V23" s="56">
        <f t="shared" si="1"/>
        <v>-6.2676590759299544E-2</v>
      </c>
      <c r="X23" s="56" t="s">
        <v>53</v>
      </c>
      <c r="Y23" s="56" t="s">
        <v>53</v>
      </c>
      <c r="Z23" s="56" t="s">
        <v>53</v>
      </c>
    </row>
    <row r="24" spans="1:27" ht="12">
      <c r="A24" s="27">
        <v>2020</v>
      </c>
      <c r="B24" s="41">
        <v>12226</v>
      </c>
      <c r="C24" s="41">
        <v>277793</v>
      </c>
      <c r="D24" s="41">
        <v>4955</v>
      </c>
      <c r="E24" s="41">
        <v>286541</v>
      </c>
      <c r="F24" s="41">
        <v>23524</v>
      </c>
      <c r="G24" s="41">
        <v>298940</v>
      </c>
      <c r="H24" s="41">
        <v>274852.77799999999</v>
      </c>
      <c r="I24" s="41">
        <v>471919.52500000002</v>
      </c>
      <c r="J24" s="41">
        <v>1798</v>
      </c>
      <c r="K24" s="41">
        <v>20010</v>
      </c>
      <c r="L24" s="41">
        <v>112</v>
      </c>
      <c r="M24" s="41">
        <v>20880</v>
      </c>
      <c r="N24" s="41"/>
      <c r="O24" s="41">
        <v>317467.77799999999</v>
      </c>
      <c r="P24" s="41">
        <v>1376083.5249999999</v>
      </c>
      <c r="Q24" s="41"/>
      <c r="R24" s="41">
        <v>1693551.3029999998</v>
      </c>
      <c r="T24" s="56">
        <f t="shared" ref="T24" si="2">O24/O23-1</f>
        <v>-0.31737803098816664</v>
      </c>
      <c r="U24" s="56">
        <f t="shared" ref="U24" si="3">P24/P23-1</f>
        <v>9.1192287356451907E-2</v>
      </c>
      <c r="V24" s="56">
        <f t="shared" ref="V24" si="4">R24/R23-1</f>
        <v>-1.8887288914172573E-2</v>
      </c>
      <c r="X24" s="56" t="s">
        <v>53</v>
      </c>
      <c r="Y24" s="56" t="s">
        <v>53</v>
      </c>
      <c r="Z24" s="56" t="s">
        <v>53</v>
      </c>
    </row>
    <row r="25" spans="1:27">
      <c r="A25" s="13"/>
      <c r="B25" s="94"/>
      <c r="C25" s="94"/>
      <c r="D25" s="94"/>
      <c r="E25" s="94"/>
      <c r="F25" s="94"/>
      <c r="G25" s="94"/>
      <c r="H25" s="94"/>
      <c r="I25" s="94"/>
      <c r="J25" s="94"/>
      <c r="K25" s="94"/>
      <c r="L25" s="94"/>
      <c r="M25" s="94"/>
      <c r="N25" s="94"/>
      <c r="O25" s="94"/>
      <c r="P25" s="94"/>
      <c r="Q25" s="94"/>
      <c r="R25" s="94"/>
      <c r="T25" s="56"/>
      <c r="U25" s="56"/>
      <c r="V25" s="56"/>
      <c r="X25" s="56"/>
      <c r="Y25" s="56"/>
      <c r="Z25" s="56"/>
    </row>
    <row r="26" spans="1:27" ht="12">
      <c r="A26" s="27" t="s">
        <v>21</v>
      </c>
      <c r="B26" s="41">
        <v>23099</v>
      </c>
      <c r="C26" s="41">
        <v>198350</v>
      </c>
      <c r="D26" s="41">
        <v>77326</v>
      </c>
      <c r="E26" s="41">
        <v>195496</v>
      </c>
      <c r="F26" s="41">
        <v>20684</v>
      </c>
      <c r="G26" s="41">
        <v>260584</v>
      </c>
      <c r="H26" s="41">
        <v>408371.61800000002</v>
      </c>
      <c r="I26" s="41">
        <v>602508.06499999994</v>
      </c>
      <c r="J26" s="41">
        <v>1783</v>
      </c>
      <c r="K26" s="41">
        <v>15488</v>
      </c>
      <c r="L26" s="41">
        <v>1617</v>
      </c>
      <c r="M26" s="41">
        <v>21361</v>
      </c>
      <c r="N26" s="41"/>
      <c r="O26" s="41">
        <v>532880.61800000002</v>
      </c>
      <c r="P26" s="41">
        <v>1293787.0649999999</v>
      </c>
      <c r="Q26" s="41"/>
      <c r="R26" s="41">
        <v>1826667.683</v>
      </c>
      <c r="T26" s="55" t="s">
        <v>53</v>
      </c>
      <c r="U26" s="55" t="s">
        <v>53</v>
      </c>
      <c r="V26" s="55" t="s">
        <v>53</v>
      </c>
      <c r="X26" s="55" t="s">
        <v>53</v>
      </c>
      <c r="Y26" s="55" t="s">
        <v>53</v>
      </c>
      <c r="Z26" s="55" t="s">
        <v>53</v>
      </c>
    </row>
    <row r="27" spans="1:27" ht="12">
      <c r="A27" s="27" t="s">
        <v>22</v>
      </c>
      <c r="B27" s="41">
        <v>22924</v>
      </c>
      <c r="C27" s="41">
        <v>194039</v>
      </c>
      <c r="D27" s="41">
        <v>71097</v>
      </c>
      <c r="E27" s="41">
        <v>208633</v>
      </c>
      <c r="F27" s="41">
        <v>19295</v>
      </c>
      <c r="G27" s="41">
        <v>264266</v>
      </c>
      <c r="H27" s="41">
        <v>427509.89</v>
      </c>
      <c r="I27" s="41">
        <v>620656.875</v>
      </c>
      <c r="J27" s="41">
        <v>2154</v>
      </c>
      <c r="K27" s="41">
        <v>16038</v>
      </c>
      <c r="L27" s="41">
        <v>1444</v>
      </c>
      <c r="M27" s="41">
        <v>21315</v>
      </c>
      <c r="N27" s="41"/>
      <c r="O27" s="41">
        <v>544423.89</v>
      </c>
      <c r="P27" s="41">
        <v>1324947.875</v>
      </c>
      <c r="Q27" s="41"/>
      <c r="R27" s="41">
        <v>1869371.7650000001</v>
      </c>
      <c r="T27" s="55" t="s">
        <v>53</v>
      </c>
      <c r="U27" s="55" t="s">
        <v>53</v>
      </c>
      <c r="V27" s="55" t="s">
        <v>53</v>
      </c>
      <c r="X27" s="95">
        <f>O27/O26-1</f>
        <v>2.1662022618356813E-2</v>
      </c>
      <c r="Y27" s="95">
        <f t="shared" ref="Y27" si="5">P27/P26-1</f>
        <v>2.4084960224888263E-2</v>
      </c>
      <c r="Z27" s="95">
        <f>R27/R26-1</f>
        <v>2.3378134073005485E-2</v>
      </c>
    </row>
    <row r="28" spans="1:27" ht="12">
      <c r="A28" s="27" t="s">
        <v>23</v>
      </c>
      <c r="B28" s="41">
        <v>35856</v>
      </c>
      <c r="C28" s="41">
        <v>177718</v>
      </c>
      <c r="D28" s="41">
        <v>85817</v>
      </c>
      <c r="E28" s="41">
        <v>187778</v>
      </c>
      <c r="F28" s="41">
        <v>17838</v>
      </c>
      <c r="G28" s="41">
        <v>265003</v>
      </c>
      <c r="H28" s="41">
        <v>389188.63400000002</v>
      </c>
      <c r="I28" s="41">
        <v>621082.07499999995</v>
      </c>
      <c r="J28" s="41">
        <v>2164</v>
      </c>
      <c r="K28" s="41">
        <v>16663</v>
      </c>
      <c r="L28" s="41">
        <v>922</v>
      </c>
      <c r="M28" s="41">
        <v>21275</v>
      </c>
      <c r="N28" s="41"/>
      <c r="O28" s="41">
        <v>531785.63400000008</v>
      </c>
      <c r="P28" s="41">
        <v>1289519.075</v>
      </c>
      <c r="Q28" s="41"/>
      <c r="R28" s="41">
        <v>1821304.709</v>
      </c>
      <c r="T28" s="55" t="s">
        <v>53</v>
      </c>
      <c r="U28" s="55" t="s">
        <v>53</v>
      </c>
      <c r="V28" s="55" t="s">
        <v>53</v>
      </c>
      <c r="X28" s="95">
        <f t="shared" ref="X28:X32" si="6">O28/O27-1</f>
        <v>-2.3213999664856599E-2</v>
      </c>
      <c r="Y28" s="95">
        <f t="shared" ref="Y28:Y32" si="7">P28/P27-1</f>
        <v>-2.6739768913550677E-2</v>
      </c>
      <c r="Z28" s="95">
        <f t="shared" ref="Z28:Z32" si="8">R28/R27-1</f>
        <v>-2.5712946402611458E-2</v>
      </c>
    </row>
    <row r="29" spans="1:27" ht="12">
      <c r="A29" s="27" t="s">
        <v>24</v>
      </c>
      <c r="B29" s="41">
        <v>26688</v>
      </c>
      <c r="C29" s="41">
        <v>155559</v>
      </c>
      <c r="D29" s="41">
        <v>11237</v>
      </c>
      <c r="E29" s="41">
        <v>172077</v>
      </c>
      <c r="F29" s="41">
        <v>19098</v>
      </c>
      <c r="G29" s="41">
        <v>274479</v>
      </c>
      <c r="H29" s="41">
        <v>404953.141</v>
      </c>
      <c r="I29" s="41">
        <v>620941.52500000002</v>
      </c>
      <c r="J29" s="41">
        <v>2200</v>
      </c>
      <c r="K29" s="41">
        <v>16906</v>
      </c>
      <c r="L29" s="41">
        <v>895</v>
      </c>
      <c r="M29" s="41">
        <v>21120</v>
      </c>
      <c r="N29" s="41"/>
      <c r="O29" s="41">
        <v>465071.141</v>
      </c>
      <c r="P29" s="41">
        <v>1261082.5249999999</v>
      </c>
      <c r="Q29" s="41"/>
      <c r="R29" s="41">
        <v>1726153.666</v>
      </c>
      <c r="T29" s="55" t="s">
        <v>53</v>
      </c>
      <c r="U29" s="55" t="s">
        <v>53</v>
      </c>
      <c r="V29" s="55" t="s">
        <v>53</v>
      </c>
      <c r="X29" s="95">
        <f t="shared" si="6"/>
        <v>-0.1254537331108122</v>
      </c>
      <c r="Y29" s="95">
        <f t="shared" si="7"/>
        <v>-2.2052058438918443E-2</v>
      </c>
      <c r="Z29" s="95">
        <f t="shared" si="8"/>
        <v>-5.2243341012522482E-2</v>
      </c>
    </row>
    <row r="30" spans="1:27" ht="12">
      <c r="A30" s="27" t="s">
        <v>25</v>
      </c>
      <c r="B30" s="41">
        <v>58398</v>
      </c>
      <c r="C30" s="41">
        <v>170683</v>
      </c>
      <c r="D30" s="41">
        <v>98135</v>
      </c>
      <c r="E30" s="41">
        <v>190018</v>
      </c>
      <c r="F30" s="41">
        <v>36091</v>
      </c>
      <c r="G30" s="41">
        <v>278533</v>
      </c>
      <c r="H30" s="41">
        <v>577309.91299999994</v>
      </c>
      <c r="I30" s="41">
        <v>597360.04500000004</v>
      </c>
      <c r="J30" s="41">
        <v>2603</v>
      </c>
      <c r="K30" s="41">
        <v>18009</v>
      </c>
      <c r="L30" s="41">
        <v>1875</v>
      </c>
      <c r="M30" s="41">
        <v>20053</v>
      </c>
      <c r="N30" s="41"/>
      <c r="O30" s="41">
        <v>774411.91299999994</v>
      </c>
      <c r="P30" s="41">
        <v>1274656.0449999999</v>
      </c>
      <c r="Q30" s="41"/>
      <c r="R30" s="41">
        <v>2049067.9579999999</v>
      </c>
      <c r="T30" s="56">
        <f>O30/O26-1</f>
        <v>0.45325592044708207</v>
      </c>
      <c r="U30" s="56">
        <f t="shared" ref="U30:U32" si="9">P30/P26-1</f>
        <v>-1.4786838203549424E-2</v>
      </c>
      <c r="V30" s="56">
        <f>R30/R26-1</f>
        <v>0.12175190762380161</v>
      </c>
      <c r="W30" s="1"/>
      <c r="X30" s="95">
        <f t="shared" si="6"/>
        <v>0.66514721024154011</v>
      </c>
      <c r="Y30" s="95">
        <f t="shared" si="7"/>
        <v>1.076338759035611E-2</v>
      </c>
      <c r="Z30" s="95">
        <f t="shared" si="8"/>
        <v>0.18707157906067895</v>
      </c>
      <c r="AA30" s="1"/>
    </row>
    <row r="31" spans="1:27" ht="12">
      <c r="A31" s="27" t="s">
        <v>26</v>
      </c>
      <c r="B31" s="41">
        <v>42266</v>
      </c>
      <c r="C31" s="41">
        <v>233796</v>
      </c>
      <c r="D31" s="41">
        <v>78165</v>
      </c>
      <c r="E31" s="41">
        <v>211179</v>
      </c>
      <c r="F31" s="41">
        <v>29105</v>
      </c>
      <c r="G31" s="41">
        <v>280833</v>
      </c>
      <c r="H31" s="41">
        <v>391676.51</v>
      </c>
      <c r="I31" s="41">
        <v>524076.01500000001</v>
      </c>
      <c r="J31" s="41">
        <v>2341</v>
      </c>
      <c r="K31" s="41">
        <v>19023</v>
      </c>
      <c r="L31" s="41">
        <v>777</v>
      </c>
      <c r="M31" s="41">
        <v>20958</v>
      </c>
      <c r="N31" s="41"/>
      <c r="O31" s="41">
        <v>544330.51</v>
      </c>
      <c r="P31" s="41">
        <v>1289865.0150000001</v>
      </c>
      <c r="Q31" s="41"/>
      <c r="R31" s="41">
        <v>1834195.5250000001</v>
      </c>
      <c r="T31" s="56">
        <f t="shared" ref="T31:T32" si="10">O31/O27-1</f>
        <v>-1.7152076114812509E-4</v>
      </c>
      <c r="U31" s="56">
        <f t="shared" si="9"/>
        <v>-2.6478671849637814E-2</v>
      </c>
      <c r="V31" s="56">
        <f>R31/R27-1</f>
        <v>-1.8817145234885868E-2</v>
      </c>
      <c r="W31" s="1"/>
      <c r="X31" s="95">
        <f t="shared" si="6"/>
        <v>-0.29710467922515027</v>
      </c>
      <c r="Y31" s="95">
        <f t="shared" si="7"/>
        <v>1.1931822753015853E-2</v>
      </c>
      <c r="Z31" s="95">
        <f t="shared" si="8"/>
        <v>-0.1048634976507693</v>
      </c>
      <c r="AA31" s="1"/>
    </row>
    <row r="32" spans="1:27" ht="12">
      <c r="A32" s="27" t="s">
        <v>27</v>
      </c>
      <c r="B32" s="41">
        <v>23529</v>
      </c>
      <c r="C32" s="41">
        <v>266369</v>
      </c>
      <c r="D32" s="41">
        <v>17651</v>
      </c>
      <c r="E32" s="41">
        <v>286977</v>
      </c>
      <c r="F32" s="41">
        <v>23941</v>
      </c>
      <c r="G32" s="41">
        <v>284884</v>
      </c>
      <c r="H32" s="41">
        <v>306650.75</v>
      </c>
      <c r="I32" s="41">
        <v>513211.98499999999</v>
      </c>
      <c r="J32" s="41">
        <v>2507.3629999999998</v>
      </c>
      <c r="K32" s="41">
        <v>18914.186999999998</v>
      </c>
      <c r="L32" s="41">
        <v>57</v>
      </c>
      <c r="M32" s="41">
        <v>20832</v>
      </c>
      <c r="N32" s="41"/>
      <c r="O32" s="41">
        <v>374336.11300000001</v>
      </c>
      <c r="P32" s="41">
        <v>1391188.1719999998</v>
      </c>
      <c r="Q32" s="41"/>
      <c r="R32" s="41">
        <v>1765524.2849999997</v>
      </c>
      <c r="T32" s="56">
        <f t="shared" si="10"/>
        <v>-0.29607704859511119</v>
      </c>
      <c r="U32" s="56">
        <f t="shared" si="9"/>
        <v>7.8842646821645435E-2</v>
      </c>
      <c r="V32" s="56">
        <f>R32/R28-1</f>
        <v>-3.0626629209467682E-2</v>
      </c>
      <c r="W32" s="1"/>
      <c r="X32" s="95">
        <f t="shared" si="6"/>
        <v>-0.3122999609189645</v>
      </c>
      <c r="Y32" s="95">
        <f t="shared" si="7"/>
        <v>7.8553302726797058E-2</v>
      </c>
      <c r="Z32" s="95">
        <f t="shared" si="8"/>
        <v>-3.7439432745317802E-2</v>
      </c>
      <c r="AA32" s="1"/>
    </row>
    <row r="33" spans="1:27" ht="12">
      <c r="A33" s="27" t="s">
        <v>28</v>
      </c>
      <c r="B33" s="41">
        <v>12226</v>
      </c>
      <c r="C33" s="41">
        <v>277793</v>
      </c>
      <c r="D33" s="41">
        <v>4955</v>
      </c>
      <c r="E33" s="41">
        <v>286541</v>
      </c>
      <c r="F33" s="41">
        <v>23524</v>
      </c>
      <c r="G33" s="41">
        <v>298940</v>
      </c>
      <c r="H33" s="41">
        <v>274852.77799999999</v>
      </c>
      <c r="I33" s="41">
        <v>471919.52500000002</v>
      </c>
      <c r="J33" s="41">
        <v>1798</v>
      </c>
      <c r="K33" s="41">
        <v>20010</v>
      </c>
      <c r="L33" s="41">
        <v>112</v>
      </c>
      <c r="M33" s="41">
        <v>20880</v>
      </c>
      <c r="N33" s="41"/>
      <c r="O33" s="41">
        <v>317467.77799999999</v>
      </c>
      <c r="P33" s="41">
        <v>1376083.5249999999</v>
      </c>
      <c r="Q33" s="41"/>
      <c r="R33" s="41">
        <v>1693551.3029999998</v>
      </c>
      <c r="T33" s="56">
        <f t="shared" ref="T33" si="11">O33/O29-1</f>
        <v>-0.31737803098816664</v>
      </c>
      <c r="U33" s="56">
        <f t="shared" ref="U33" si="12">P33/P29-1</f>
        <v>9.1192287356451907E-2</v>
      </c>
      <c r="V33" s="56">
        <f>R33/R29-1</f>
        <v>-1.8887288914172573E-2</v>
      </c>
      <c r="W33" s="1"/>
      <c r="X33" s="95">
        <f t="shared" ref="X33" si="13">O33/O32-1</f>
        <v>-0.15191784341683334</v>
      </c>
      <c r="Y33" s="95">
        <f t="shared" ref="Y33" si="14">P33/P32-1</f>
        <v>-1.0857371636710522E-2</v>
      </c>
      <c r="Z33" s="95">
        <f t="shared" ref="Z33" si="15">R33/R32-1</f>
        <v>-4.0765784198771193E-2</v>
      </c>
      <c r="AA33" s="1"/>
    </row>
    <row r="34" spans="1:27" ht="12">
      <c r="A34" s="27" t="s">
        <v>29</v>
      </c>
      <c r="B34" s="41">
        <v>2908</v>
      </c>
      <c r="C34" s="41">
        <v>272162</v>
      </c>
      <c r="D34" s="41">
        <v>10910</v>
      </c>
      <c r="E34" s="41">
        <v>262658</v>
      </c>
      <c r="F34" s="41">
        <v>22489</v>
      </c>
      <c r="G34" s="41">
        <v>305140</v>
      </c>
      <c r="H34" s="41">
        <v>244798.10200000001</v>
      </c>
      <c r="I34" s="41">
        <v>451586.44</v>
      </c>
      <c r="J34" s="41">
        <v>1676</v>
      </c>
      <c r="K34" s="41">
        <v>19874</v>
      </c>
      <c r="L34" s="41">
        <v>1241</v>
      </c>
      <c r="M34" s="41">
        <v>19369</v>
      </c>
      <c r="N34" s="41"/>
      <c r="O34" s="41">
        <f>B34+D34+F34+H34+J34+L34</f>
        <v>284022.10200000001</v>
      </c>
      <c r="P34" s="41">
        <f t="shared" ref="P34" si="16">C34+E34+G34+I34+K34+M34</f>
        <v>1330789.44</v>
      </c>
      <c r="Q34" s="41"/>
      <c r="R34" s="41">
        <f>O34+P34</f>
        <v>1614811.5419999999</v>
      </c>
      <c r="T34" s="56">
        <f>O34/O30-1</f>
        <v>-0.63324156404086718</v>
      </c>
      <c r="U34" s="56">
        <f t="shared" ref="U34" si="17">P34/P30-1</f>
        <v>4.4038072247168492E-2</v>
      </c>
      <c r="V34" s="56">
        <f>R34/R30-1</f>
        <v>-0.21192875243818532</v>
      </c>
      <c r="W34" s="1"/>
      <c r="X34" s="95">
        <f>O34/O33-1</f>
        <v>-0.10535140356827011</v>
      </c>
      <c r="Y34" s="95">
        <f t="shared" ref="Y34" si="18">P34/P33-1</f>
        <v>-3.2915214939441939E-2</v>
      </c>
      <c r="Z34" s="95">
        <f t="shared" ref="Z34" si="19">R34/R33-1</f>
        <v>-4.6493874062461749E-2</v>
      </c>
      <c r="AA34" s="1"/>
    </row>
    <row r="35" spans="1:27">
      <c r="A35" s="27" t="s">
        <v>30</v>
      </c>
      <c r="B35" s="40"/>
      <c r="C35" s="40"/>
      <c r="D35" s="40"/>
      <c r="E35" s="40"/>
      <c r="F35" s="40"/>
      <c r="G35" s="40"/>
      <c r="H35" s="40"/>
      <c r="I35" s="40"/>
      <c r="J35" s="40"/>
      <c r="K35" s="40"/>
      <c r="L35" s="40"/>
      <c r="M35" s="40"/>
      <c r="N35" s="40"/>
      <c r="O35" s="40"/>
      <c r="P35" s="40"/>
      <c r="Q35" s="40"/>
      <c r="R35" s="101"/>
      <c r="T35" s="1"/>
      <c r="U35" s="1"/>
      <c r="V35" s="1"/>
      <c r="W35" s="55"/>
      <c r="X35" s="1"/>
      <c r="Y35" s="1"/>
      <c r="Z35" s="1"/>
      <c r="AA35" s="55"/>
    </row>
    <row r="36" spans="1:27">
      <c r="A36" s="27" t="s">
        <v>31</v>
      </c>
      <c r="B36" s="40"/>
      <c r="C36" s="40"/>
      <c r="D36" s="40"/>
      <c r="E36" s="40"/>
      <c r="F36" s="40"/>
      <c r="G36" s="40"/>
      <c r="H36" s="40"/>
      <c r="I36" s="40"/>
      <c r="J36" s="40"/>
      <c r="K36" s="40"/>
      <c r="L36" s="40"/>
      <c r="M36" s="40"/>
      <c r="N36" s="40"/>
      <c r="O36" s="40"/>
      <c r="P36" s="40"/>
      <c r="Q36" s="40"/>
      <c r="R36" s="40"/>
      <c r="T36" s="1"/>
      <c r="U36" s="1"/>
      <c r="V36" s="1"/>
      <c r="W36" s="55"/>
      <c r="X36" s="1"/>
      <c r="Y36" s="1"/>
      <c r="Z36" s="1"/>
      <c r="AA36" s="55"/>
    </row>
    <row r="37" spans="1:27">
      <c r="A37" s="27" t="s">
        <v>32</v>
      </c>
      <c r="B37" s="40"/>
      <c r="C37" s="40"/>
      <c r="D37" s="40"/>
      <c r="E37" s="40"/>
      <c r="F37" s="40"/>
      <c r="G37" s="40"/>
      <c r="H37" s="40"/>
      <c r="I37" s="40"/>
      <c r="J37" s="40"/>
      <c r="K37" s="40"/>
      <c r="L37" s="40"/>
      <c r="M37" s="40"/>
      <c r="N37" s="40"/>
      <c r="O37" s="40"/>
      <c r="P37" s="40"/>
      <c r="Q37" s="40"/>
      <c r="R37" s="40"/>
      <c r="T37" s="56"/>
      <c r="U37" s="56"/>
      <c r="V37" s="56"/>
      <c r="W37" s="56"/>
      <c r="X37" s="56"/>
      <c r="Y37" s="56"/>
      <c r="Z37" s="56"/>
      <c r="AA37" s="56"/>
    </row>
    <row r="38" spans="1:27">
      <c r="A38" s="13"/>
      <c r="T38" s="57"/>
      <c r="U38" s="57"/>
      <c r="V38" s="57"/>
      <c r="W38" s="56"/>
      <c r="X38" s="57"/>
      <c r="Y38" s="57"/>
      <c r="Z38" s="57"/>
      <c r="AA38" s="56"/>
    </row>
    <row r="39" spans="1:27">
      <c r="A39" s="13"/>
      <c r="T39" s="58"/>
      <c r="W39" s="56"/>
      <c r="X39" s="58"/>
      <c r="AA39" s="56"/>
    </row>
    <row r="40" spans="1:27">
      <c r="A40" s="13"/>
      <c r="T40" s="58"/>
      <c r="W40" s="56"/>
      <c r="X40" s="58"/>
      <c r="AA40" s="56"/>
    </row>
    <row r="41" spans="1:27">
      <c r="A41" s="13"/>
      <c r="T41" s="58"/>
      <c r="W41" s="59"/>
      <c r="X41" s="58"/>
      <c r="AA41" s="59"/>
    </row>
    <row r="42" spans="1:27">
      <c r="A42" s="13"/>
      <c r="T42" s="60"/>
      <c r="U42" s="60"/>
      <c r="V42" s="51"/>
      <c r="W42" s="59"/>
      <c r="X42" s="60"/>
      <c r="Y42" s="60"/>
      <c r="Z42" s="51"/>
      <c r="AA42" s="59"/>
    </row>
    <row r="43" spans="1:27">
      <c r="A43" s="13"/>
      <c r="T43" s="55"/>
      <c r="U43" s="55"/>
      <c r="V43" s="55"/>
      <c r="W43" s="59"/>
      <c r="X43" s="55"/>
      <c r="Y43" s="55"/>
      <c r="Z43" s="55"/>
      <c r="AA43" s="59"/>
    </row>
    <row r="44" spans="1:27">
      <c r="A44" s="13"/>
      <c r="T44" s="55"/>
      <c r="U44" s="55"/>
      <c r="V44" s="55"/>
      <c r="W44" s="59"/>
      <c r="X44" s="55"/>
      <c r="Y44" s="55"/>
      <c r="Z44" s="55"/>
      <c r="AA44" s="59"/>
    </row>
    <row r="45" spans="1:27">
      <c r="A45" s="13"/>
      <c r="T45" s="55"/>
      <c r="U45" s="55"/>
      <c r="V45" s="55"/>
      <c r="W45" s="59"/>
      <c r="X45" s="55"/>
      <c r="Y45" s="55"/>
      <c r="Z45" s="55"/>
      <c r="AA45" s="59"/>
    </row>
    <row r="46" spans="1:27">
      <c r="A46" s="13"/>
      <c r="T46" s="55"/>
      <c r="U46" s="55"/>
      <c r="V46" s="55"/>
      <c r="X46" s="55"/>
      <c r="Y46" s="55"/>
      <c r="Z46" s="55"/>
    </row>
    <row r="47" spans="1:27">
      <c r="A47" s="13"/>
      <c r="T47" s="55"/>
      <c r="U47" s="55"/>
      <c r="V47" s="55"/>
      <c r="X47" s="55"/>
      <c r="Y47" s="55"/>
      <c r="Z47" s="55"/>
    </row>
    <row r="48" spans="1:27">
      <c r="T48" s="55"/>
      <c r="U48" s="55"/>
      <c r="V48" s="55"/>
      <c r="X48" s="55"/>
      <c r="Y48" s="55"/>
      <c r="Z48" s="55"/>
    </row>
    <row r="49" spans="20:26">
      <c r="T49" s="55"/>
      <c r="U49" s="55"/>
      <c r="V49" s="55"/>
      <c r="X49" s="55"/>
      <c r="Y49" s="55"/>
      <c r="Z49" s="55"/>
    </row>
    <row r="50" spans="20:26">
      <c r="T50" s="55"/>
      <c r="U50" s="55"/>
      <c r="V50" s="55"/>
      <c r="X50" s="55"/>
      <c r="Y50" s="55"/>
      <c r="Z50" s="55"/>
    </row>
    <row r="51" spans="20:26">
      <c r="T51" s="55"/>
      <c r="U51" s="55"/>
      <c r="V51" s="55"/>
      <c r="X51" s="55"/>
      <c r="Y51" s="55"/>
      <c r="Z51" s="55"/>
    </row>
    <row r="52" spans="20:26">
      <c r="T52" s="55"/>
      <c r="U52" s="55"/>
      <c r="V52" s="55"/>
      <c r="X52" s="55"/>
      <c r="Y52" s="55"/>
      <c r="Z52" s="55"/>
    </row>
    <row r="53" spans="20:26">
      <c r="T53" s="55"/>
      <c r="U53" s="55"/>
      <c r="V53" s="55"/>
      <c r="X53" s="55"/>
      <c r="Y53" s="55"/>
      <c r="Z53" s="55"/>
    </row>
    <row r="54" spans="20:26">
      <c r="T54" s="55"/>
      <c r="U54" s="55"/>
      <c r="V54" s="55"/>
      <c r="X54" s="55"/>
      <c r="Y54" s="55"/>
      <c r="Z54" s="55"/>
    </row>
    <row r="55" spans="20:26">
      <c r="T55" s="56"/>
      <c r="U55" s="56"/>
      <c r="V55" s="56"/>
      <c r="X55" s="56"/>
      <c r="Y55" s="56"/>
      <c r="Z55" s="56"/>
    </row>
    <row r="56" spans="20:26">
      <c r="T56" s="56"/>
      <c r="U56" s="56"/>
      <c r="V56" s="56"/>
      <c r="X56" s="56"/>
      <c r="Y56" s="56"/>
      <c r="Z56" s="56"/>
    </row>
    <row r="57" spans="20:26">
      <c r="T57" s="56"/>
      <c r="U57" s="56"/>
      <c r="V57" s="56"/>
      <c r="X57" s="56"/>
      <c r="Y57" s="56"/>
      <c r="Z57" s="56"/>
    </row>
    <row r="58" spans="20:26">
      <c r="T58" s="56"/>
      <c r="U58" s="56"/>
      <c r="V58" s="56"/>
      <c r="X58" s="56"/>
      <c r="Y58" s="56"/>
      <c r="Z58" s="56"/>
    </row>
    <row r="59" spans="20:26">
      <c r="T59" s="56"/>
      <c r="U59" s="56"/>
      <c r="V59" s="56"/>
      <c r="X59" s="56"/>
      <c r="Y59" s="56"/>
      <c r="Z59" s="56"/>
    </row>
    <row r="60" spans="20:26">
      <c r="T60" s="56"/>
      <c r="U60" s="56"/>
      <c r="V60" s="56"/>
      <c r="X60" s="56"/>
      <c r="Y60" s="56"/>
      <c r="Z60" s="56"/>
    </row>
    <row r="61" spans="20:26">
      <c r="T61" s="56"/>
      <c r="U61" s="56"/>
      <c r="V61" s="56"/>
      <c r="X61" s="56"/>
      <c r="Y61" s="56"/>
      <c r="Z61" s="56"/>
    </row>
    <row r="62" spans="20:26">
      <c r="T62" s="56"/>
      <c r="U62" s="56"/>
      <c r="V62" s="56"/>
      <c r="X62" s="56"/>
      <c r="Y62" s="56"/>
      <c r="Z62" s="56"/>
    </row>
    <row r="63" spans="20:26">
      <c r="T63" s="56"/>
      <c r="U63" s="56"/>
      <c r="V63" s="56"/>
      <c r="X63" s="56"/>
      <c r="Y63" s="56"/>
      <c r="Z63" s="56"/>
    </row>
    <row r="64" spans="20:26">
      <c r="T64" s="56"/>
      <c r="U64" s="56"/>
      <c r="V64" s="56"/>
      <c r="X64" s="56"/>
      <c r="Y64" s="56"/>
      <c r="Z64" s="56"/>
    </row>
    <row r="65" spans="20:26">
      <c r="T65" s="56"/>
      <c r="U65" s="56"/>
      <c r="V65" s="56"/>
      <c r="X65" s="56"/>
      <c r="Y65" s="56"/>
      <c r="Z65" s="56"/>
    </row>
    <row r="66" spans="20:26">
      <c r="T66" s="56"/>
      <c r="U66" s="56"/>
      <c r="V66" s="56"/>
      <c r="X66" s="56"/>
      <c r="Y66" s="56"/>
      <c r="Z66" s="56"/>
    </row>
    <row r="67" spans="20:26">
      <c r="T67" s="56"/>
      <c r="U67" s="56"/>
      <c r="V67" s="56"/>
      <c r="X67" s="56"/>
      <c r="Y67" s="56"/>
      <c r="Z67" s="56"/>
    </row>
    <row r="68" spans="20:26">
      <c r="T68" s="56"/>
      <c r="U68" s="56"/>
      <c r="V68" s="56"/>
      <c r="X68" s="56"/>
      <c r="Y68" s="56"/>
      <c r="Z68" s="56"/>
    </row>
    <row r="69" spans="20:26">
      <c r="T69" s="56"/>
      <c r="U69" s="56"/>
      <c r="V69" s="56"/>
      <c r="X69" s="56"/>
      <c r="Y69" s="56"/>
      <c r="Z69" s="56"/>
    </row>
    <row r="70" spans="20:26">
      <c r="T70" s="56"/>
      <c r="U70" s="56"/>
      <c r="V70" s="56"/>
      <c r="X70" s="56"/>
      <c r="Y70" s="56"/>
      <c r="Z70" s="56"/>
    </row>
    <row r="71" spans="20:26">
      <c r="T71" s="56"/>
      <c r="U71" s="56"/>
      <c r="V71" s="56"/>
      <c r="X71" s="56"/>
      <c r="Y71" s="56"/>
      <c r="Z71" s="56"/>
    </row>
    <row r="72" spans="20:26">
      <c r="T72" s="56"/>
      <c r="U72" s="56"/>
      <c r="V72" s="56"/>
      <c r="X72" s="56"/>
      <c r="Y72" s="56"/>
      <c r="Z72" s="56"/>
    </row>
    <row r="73" spans="20:26">
      <c r="T73" s="56"/>
      <c r="U73" s="56"/>
      <c r="V73" s="56"/>
      <c r="X73" s="56"/>
      <c r="Y73" s="56"/>
      <c r="Z73" s="56"/>
    </row>
    <row r="74" spans="20:26">
      <c r="T74" s="56"/>
      <c r="U74" s="56"/>
      <c r="V74" s="56"/>
      <c r="X74" s="56"/>
      <c r="Y74" s="56"/>
      <c r="Z74" s="56"/>
    </row>
    <row r="75" spans="20:26">
      <c r="T75" s="56"/>
      <c r="U75" s="56"/>
      <c r="V75" s="56"/>
      <c r="X75" s="56"/>
      <c r="Y75" s="56"/>
      <c r="Z75" s="56"/>
    </row>
    <row r="76" spans="20:26">
      <c r="T76" s="56"/>
      <c r="U76" s="56"/>
      <c r="V76" s="56"/>
      <c r="X76" s="56"/>
      <c r="Y76" s="56"/>
      <c r="Z76" s="56"/>
    </row>
    <row r="77" spans="20:26">
      <c r="T77" s="56"/>
      <c r="U77" s="56"/>
      <c r="V77" s="56"/>
      <c r="X77" s="56"/>
      <c r="Y77" s="56"/>
      <c r="Z77" s="56"/>
    </row>
    <row r="78" spans="20:26">
      <c r="T78" s="56"/>
      <c r="U78" s="56"/>
      <c r="V78" s="56"/>
      <c r="X78" s="56"/>
      <c r="Y78" s="56"/>
      <c r="Z78" s="56"/>
    </row>
  </sheetData>
  <mergeCells count="9">
    <mergeCell ref="X8:Z8"/>
    <mergeCell ref="T8:V8"/>
    <mergeCell ref="O8:P8"/>
    <mergeCell ref="B8:C8"/>
    <mergeCell ref="D8:E8"/>
    <mergeCell ref="F8:G8"/>
    <mergeCell ref="H8:I8"/>
    <mergeCell ref="J8:K8"/>
    <mergeCell ref="L8:M8"/>
  </mergeCells>
  <phoneticPr fontId="3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Table of Contents</vt:lpstr>
      <vt:lpstr>Issuance</vt:lpstr>
      <vt:lpstr>Trading Volume</vt:lpstr>
      <vt:lpstr>Outstanding</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Agency Debt Outstanding</dc:title>
  <dc:subject>Agency</dc:subject>
  <dc:creator>SIFMA</dc:creator>
  <cp:lastModifiedBy>Tianjun Hou</cp:lastModifiedBy>
  <cp:lastPrinted>2021-02-04T19:54:13Z</cp:lastPrinted>
  <dcterms:created xsi:type="dcterms:W3CDTF">2010-07-21T00:16:03Z</dcterms:created>
  <dcterms:modified xsi:type="dcterms:W3CDTF">2021-09-07T12:14:10Z</dcterms:modified>
  <cp:contentStatus>Final</cp:contentStatus>
</cp:coreProperties>
</file>