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Georgia Tech\Academic\Management of Financial Institutions\Assignment 3\data\"/>
    </mc:Choice>
  </mc:AlternateContent>
  <xr:revisionPtr revIDLastSave="0" documentId="13_ncr:1_{D6887ACE-7667-45EA-9621-87525CE2E189}" xr6:coauthVersionLast="47" xr6:coauthVersionMax="47" xr10:uidLastSave="{00000000-0000-0000-0000-000000000000}"/>
  <bookViews>
    <workbookView xWindow="-98" yWindow="-98" windowWidth="20715" windowHeight="13276" activeTab="2" xr2:uid="{00000000-000D-0000-FFFF-FFFF00000000}"/>
  </bookViews>
  <sheets>
    <sheet name="Table of Contents" sheetId="5" r:id="rId1"/>
    <sheet name="Issuance" sheetId="2" r:id="rId2"/>
    <sheet name="Trading Volume" sheetId="8" r:id="rId3"/>
    <sheet name="Outstanding" sheetId="7" r:id="rId4"/>
  </sheets>
  <externalReferences>
    <externalReference r:id="rId5"/>
  </externalReferences>
  <definedNames>
    <definedName name="_xlnm.Print_Area" localSheetId="1">Issuance!$A$1:$H$82</definedName>
  </definedNames>
  <calcPr calcId="191029"/>
</workbook>
</file>

<file path=xl/calcChain.xml><?xml version="1.0" encoding="utf-8"?>
<calcChain xmlns="http://schemas.openxmlformats.org/spreadsheetml/2006/main">
  <c r="C46" i="2" l="1"/>
  <c r="D46" i="2"/>
  <c r="E46" i="2"/>
  <c r="F46" i="2"/>
  <c r="G46" i="2"/>
  <c r="B46" i="2"/>
  <c r="I81" i="8"/>
  <c r="K81" i="8"/>
  <c r="L81" i="8"/>
  <c r="M81" i="8"/>
  <c r="N81" i="8"/>
  <c r="O81" i="8"/>
  <c r="P81" i="8"/>
  <c r="Q81" i="8"/>
  <c r="T81" i="8"/>
  <c r="U81" i="8"/>
  <c r="V81" i="8"/>
  <c r="W81" i="8"/>
  <c r="X81" i="8"/>
  <c r="Y81" i="8"/>
  <c r="Z81" i="8"/>
  <c r="J81" i="2"/>
  <c r="K81" i="2"/>
  <c r="L81" i="2"/>
  <c r="M81" i="2"/>
  <c r="N81" i="2"/>
  <c r="O81" i="2"/>
  <c r="R81" i="2"/>
  <c r="S81" i="2"/>
  <c r="T81" i="2"/>
  <c r="U81" i="2"/>
  <c r="V81" i="2"/>
  <c r="W81" i="2"/>
  <c r="H81" i="2"/>
  <c r="N8" i="5" s="1"/>
  <c r="N13" i="5" l="1"/>
  <c r="N12" i="5"/>
  <c r="N11" i="5"/>
  <c r="N10" i="5"/>
  <c r="N9" i="5"/>
  <c r="I47" i="8"/>
  <c r="I36" i="8" l="1"/>
  <c r="H35" i="2"/>
  <c r="H36" i="2"/>
  <c r="J80" i="2"/>
  <c r="K80" i="2"/>
  <c r="L80" i="2"/>
  <c r="M80" i="2"/>
  <c r="N80" i="2"/>
  <c r="O80" i="2"/>
  <c r="R80" i="2"/>
  <c r="S80" i="2"/>
  <c r="T80" i="2"/>
  <c r="U80" i="2"/>
  <c r="V80" i="2"/>
  <c r="W80" i="2"/>
  <c r="H80" i="2"/>
  <c r="X81" i="2" s="1"/>
  <c r="I59" i="7" l="1"/>
  <c r="K59" i="7"/>
  <c r="L59" i="7"/>
  <c r="M59" i="7"/>
  <c r="N59" i="7"/>
  <c r="O59" i="7"/>
  <c r="P59" i="7"/>
  <c r="Q59" i="7"/>
  <c r="T59" i="7"/>
  <c r="U59" i="7"/>
  <c r="V59" i="7"/>
  <c r="W59" i="7"/>
  <c r="X59" i="7"/>
  <c r="Y59" i="7"/>
  <c r="Z59" i="7"/>
  <c r="I14" i="5" l="1"/>
  <c r="I10" i="5"/>
  <c r="I13" i="5"/>
  <c r="I9" i="5"/>
  <c r="I12" i="5"/>
  <c r="I8" i="5"/>
  <c r="I11" i="5"/>
  <c r="K80" i="8"/>
  <c r="L80" i="8"/>
  <c r="M80" i="8"/>
  <c r="N80" i="8"/>
  <c r="O80" i="8"/>
  <c r="P80" i="8"/>
  <c r="Q80" i="8"/>
  <c r="T80" i="8"/>
  <c r="U80" i="8"/>
  <c r="V80" i="8"/>
  <c r="W80" i="8"/>
  <c r="X80" i="8"/>
  <c r="Y80" i="8"/>
  <c r="Z80" i="8"/>
  <c r="K47" i="8"/>
  <c r="L47" i="8"/>
  <c r="M47" i="8"/>
  <c r="N47" i="8"/>
  <c r="Q47" i="8"/>
  <c r="T47" i="8"/>
  <c r="U47" i="8"/>
  <c r="V47" i="8"/>
  <c r="W47" i="8"/>
  <c r="Z47" i="8"/>
  <c r="J47" i="2"/>
  <c r="K47" i="2"/>
  <c r="M47" i="2"/>
  <c r="N47" i="2"/>
  <c r="R47" i="2"/>
  <c r="S47" i="2"/>
  <c r="U47" i="2"/>
  <c r="V47" i="2"/>
  <c r="H47" i="2"/>
  <c r="I80" i="8"/>
  <c r="AA81" i="8" s="1"/>
  <c r="H79" i="2" l="1"/>
  <c r="X80" i="2" s="1"/>
  <c r="J79" i="2"/>
  <c r="K79" i="2"/>
  <c r="L79" i="2"/>
  <c r="M79" i="2"/>
  <c r="N79" i="2"/>
  <c r="O79" i="2"/>
  <c r="R79" i="2"/>
  <c r="S79" i="2"/>
  <c r="T79" i="2"/>
  <c r="U79" i="2"/>
  <c r="V79" i="2"/>
  <c r="W79" i="2"/>
  <c r="K79" i="8"/>
  <c r="L79" i="8"/>
  <c r="M79" i="8"/>
  <c r="N79" i="8"/>
  <c r="O79" i="8"/>
  <c r="P79" i="8"/>
  <c r="Q79" i="8"/>
  <c r="T79" i="8"/>
  <c r="U79" i="8"/>
  <c r="V79" i="8"/>
  <c r="W79" i="8"/>
  <c r="X79" i="8"/>
  <c r="Y79" i="8"/>
  <c r="Z79" i="8"/>
  <c r="I79" i="8"/>
  <c r="AA80" i="8" s="1"/>
  <c r="I52" i="7" l="1"/>
  <c r="I53" i="7"/>
  <c r="I54" i="7"/>
  <c r="I55" i="7"/>
  <c r="R59" i="7" s="1"/>
  <c r="I56" i="7"/>
  <c r="I57" i="7"/>
  <c r="I58" i="7"/>
  <c r="I51"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9" i="7"/>
  <c r="I78" i="8"/>
  <c r="AA79" i="8" s="1"/>
  <c r="K78" i="8"/>
  <c r="L78" i="8"/>
  <c r="M78" i="8"/>
  <c r="N78" i="8"/>
  <c r="O78" i="8"/>
  <c r="P78" i="8"/>
  <c r="Q78" i="8"/>
  <c r="T78" i="8"/>
  <c r="U78" i="8"/>
  <c r="V78" i="8"/>
  <c r="W78" i="8"/>
  <c r="X78" i="8"/>
  <c r="Y78" i="8"/>
  <c r="Z78" i="8"/>
  <c r="W78" i="2"/>
  <c r="V78" i="2"/>
  <c r="U78" i="2"/>
  <c r="T78" i="2"/>
  <c r="S78" i="2"/>
  <c r="R78" i="2"/>
  <c r="O78" i="2"/>
  <c r="N78" i="2"/>
  <c r="M78" i="2"/>
  <c r="L78" i="2"/>
  <c r="K78" i="2"/>
  <c r="J78" i="2"/>
  <c r="H78" i="2"/>
  <c r="X79" i="2" s="1"/>
  <c r="AA59" i="7" l="1"/>
  <c r="R55" i="7"/>
  <c r="I35" i="8"/>
  <c r="Q36" i="8"/>
  <c r="P36" i="8"/>
  <c r="O36" i="8"/>
  <c r="N36" i="8"/>
  <c r="M36" i="8"/>
  <c r="L36" i="8"/>
  <c r="K36" i="8"/>
  <c r="R36" i="8" l="1"/>
  <c r="O36" i="2"/>
  <c r="N36" i="2"/>
  <c r="M36" i="2"/>
  <c r="L36" i="2"/>
  <c r="K36" i="2"/>
  <c r="J36" i="2"/>
  <c r="T46" i="8"/>
  <c r="U46" i="8"/>
  <c r="V46" i="8"/>
  <c r="W46" i="8"/>
  <c r="X46" i="8"/>
  <c r="Y46" i="8"/>
  <c r="Z46" i="8"/>
  <c r="O46" i="8"/>
  <c r="P46" i="8"/>
  <c r="I46" i="8"/>
  <c r="W47" i="2"/>
  <c r="T47" i="2"/>
  <c r="K46" i="8"/>
  <c r="L46" i="8"/>
  <c r="M46" i="8"/>
  <c r="N46" i="8"/>
  <c r="Q46" i="8"/>
  <c r="I77" i="8"/>
  <c r="AA78" i="8" s="1"/>
  <c r="K77" i="8"/>
  <c r="L77" i="8"/>
  <c r="M77" i="8"/>
  <c r="N77" i="8"/>
  <c r="O77" i="8"/>
  <c r="P77" i="8"/>
  <c r="Q77" i="8"/>
  <c r="T77" i="8"/>
  <c r="U77" i="8"/>
  <c r="V77" i="8"/>
  <c r="W77" i="8"/>
  <c r="X77" i="8"/>
  <c r="Y77" i="8"/>
  <c r="Z77" i="8"/>
  <c r="H77" i="2" l="1"/>
  <c r="X78" i="2" s="1"/>
  <c r="J46" i="2"/>
  <c r="J77" i="2" l="1"/>
  <c r="K77" i="2"/>
  <c r="L77" i="2"/>
  <c r="M77" i="2"/>
  <c r="N77" i="2"/>
  <c r="O77" i="2"/>
  <c r="R77" i="2"/>
  <c r="S77" i="2"/>
  <c r="T77" i="2"/>
  <c r="U77" i="2"/>
  <c r="V77" i="2"/>
  <c r="W77" i="2"/>
  <c r="K46" i="2"/>
  <c r="M46" i="2"/>
  <c r="N46" i="2"/>
  <c r="R46" i="2"/>
  <c r="S46" i="2"/>
  <c r="U46" i="2"/>
  <c r="L46" i="2"/>
  <c r="L47" i="2"/>
  <c r="T46" i="2"/>
  <c r="T45" i="8"/>
  <c r="U45" i="8"/>
  <c r="V45" i="8"/>
  <c r="W45" i="8"/>
  <c r="X45" i="8"/>
  <c r="Y45" i="8"/>
  <c r="Z45" i="8"/>
  <c r="K33" i="8"/>
  <c r="L33" i="8"/>
  <c r="M33" i="8"/>
  <c r="N33" i="8"/>
  <c r="O33" i="8"/>
  <c r="P33" i="8"/>
  <c r="Q33" i="8"/>
  <c r="I33" i="8"/>
  <c r="I45" i="8"/>
  <c r="AA46" i="8" s="1"/>
  <c r="K45" i="8"/>
  <c r="L45" i="8"/>
  <c r="M45" i="8"/>
  <c r="N45" i="8"/>
  <c r="O45" i="8"/>
  <c r="P45" i="8"/>
  <c r="Q45" i="8"/>
  <c r="K58" i="7" l="1"/>
  <c r="L58" i="7"/>
  <c r="M58" i="7"/>
  <c r="N58" i="7"/>
  <c r="O58" i="7"/>
  <c r="P58" i="7"/>
  <c r="Q58" i="7"/>
  <c r="T58" i="7"/>
  <c r="U58" i="7"/>
  <c r="V58" i="7"/>
  <c r="W58" i="7"/>
  <c r="X58" i="7"/>
  <c r="Y58" i="7"/>
  <c r="Z58" i="7"/>
  <c r="K49" i="7"/>
  <c r="L49" i="7"/>
  <c r="M49" i="7"/>
  <c r="N49" i="7"/>
  <c r="O49" i="7"/>
  <c r="P49" i="7"/>
  <c r="Q49" i="7"/>
  <c r="K76" i="8" l="1"/>
  <c r="L76" i="8"/>
  <c r="M76" i="8"/>
  <c r="N76" i="8"/>
  <c r="O76" i="8"/>
  <c r="P76" i="8"/>
  <c r="Q76" i="8"/>
  <c r="T76" i="8"/>
  <c r="U76" i="8"/>
  <c r="V76" i="8"/>
  <c r="W76" i="8"/>
  <c r="X76" i="8"/>
  <c r="Y76" i="8"/>
  <c r="Z76" i="8"/>
  <c r="I74" i="8"/>
  <c r="I75" i="8"/>
  <c r="I76" i="8"/>
  <c r="AA77" i="8" s="1"/>
  <c r="J76" i="2"/>
  <c r="K76" i="2"/>
  <c r="L76" i="2"/>
  <c r="M76" i="2"/>
  <c r="N76" i="2"/>
  <c r="O76" i="2"/>
  <c r="R76" i="2"/>
  <c r="S76" i="2"/>
  <c r="T76" i="2"/>
  <c r="U76" i="2"/>
  <c r="V76" i="2"/>
  <c r="W76" i="2"/>
  <c r="H76" i="2"/>
  <c r="X77" i="2" s="1"/>
  <c r="T53" i="7"/>
  <c r="U53" i="7"/>
  <c r="V53" i="7"/>
  <c r="W53" i="7"/>
  <c r="X53" i="7"/>
  <c r="Y53" i="7"/>
  <c r="Z53" i="7"/>
  <c r="T54" i="7"/>
  <c r="U54" i="7"/>
  <c r="V54" i="7"/>
  <c r="W54" i="7"/>
  <c r="X54" i="7"/>
  <c r="Y54" i="7"/>
  <c r="Z54" i="7"/>
  <c r="T55" i="7"/>
  <c r="U55" i="7"/>
  <c r="V55" i="7"/>
  <c r="W55" i="7"/>
  <c r="X55" i="7"/>
  <c r="Y55" i="7"/>
  <c r="Z55" i="7"/>
  <c r="T56" i="7"/>
  <c r="U56" i="7"/>
  <c r="V56" i="7"/>
  <c r="W56" i="7"/>
  <c r="X56" i="7"/>
  <c r="Y56" i="7"/>
  <c r="Z56" i="7"/>
  <c r="T57" i="7"/>
  <c r="U57" i="7"/>
  <c r="V57" i="7"/>
  <c r="W57" i="7"/>
  <c r="X57" i="7"/>
  <c r="Y57" i="7"/>
  <c r="Z57" i="7"/>
  <c r="U52" i="7"/>
  <c r="V52" i="7"/>
  <c r="W52" i="7"/>
  <c r="X52" i="7"/>
  <c r="Y52" i="7"/>
  <c r="Z52" i="7"/>
  <c r="T52" i="7"/>
  <c r="K75" i="8"/>
  <c r="L75" i="8"/>
  <c r="M75" i="8"/>
  <c r="N75" i="8"/>
  <c r="O75" i="8"/>
  <c r="P75" i="8"/>
  <c r="Q75" i="8"/>
  <c r="T75" i="8"/>
  <c r="U75" i="8"/>
  <c r="V75" i="8"/>
  <c r="W75" i="8"/>
  <c r="X75" i="8"/>
  <c r="Y75" i="8"/>
  <c r="Z75" i="8"/>
  <c r="AA76" i="8" l="1"/>
  <c r="T40" i="8"/>
  <c r="U40" i="8"/>
  <c r="V40" i="8"/>
  <c r="W40" i="8"/>
  <c r="X40" i="8"/>
  <c r="Y40" i="8"/>
  <c r="Z40" i="8"/>
  <c r="T41" i="8"/>
  <c r="U41" i="8"/>
  <c r="V41" i="8"/>
  <c r="W41" i="8"/>
  <c r="X41" i="8"/>
  <c r="Y41" i="8"/>
  <c r="Z41" i="8"/>
  <c r="T42" i="8"/>
  <c r="U42" i="8"/>
  <c r="V42" i="8"/>
  <c r="W42" i="8"/>
  <c r="X42" i="8"/>
  <c r="Y42" i="8"/>
  <c r="Z42" i="8"/>
  <c r="T43" i="8"/>
  <c r="U43" i="8"/>
  <c r="V43" i="8"/>
  <c r="W43" i="8"/>
  <c r="X43" i="8"/>
  <c r="Y43" i="8"/>
  <c r="Z43" i="8"/>
  <c r="T44" i="8"/>
  <c r="U44" i="8"/>
  <c r="V44" i="8"/>
  <c r="W44" i="8"/>
  <c r="X44" i="8"/>
  <c r="Y44" i="8"/>
  <c r="Z44" i="8"/>
  <c r="U39" i="8"/>
  <c r="V39" i="8"/>
  <c r="W39" i="8"/>
  <c r="X39" i="8"/>
  <c r="Y39" i="8"/>
  <c r="Z39" i="8"/>
  <c r="T39" i="8"/>
  <c r="L42" i="8" l="1"/>
  <c r="M42" i="8"/>
  <c r="N42" i="8"/>
  <c r="O42" i="8"/>
  <c r="P42" i="8"/>
  <c r="Q42" i="8"/>
  <c r="L43" i="8"/>
  <c r="M43" i="8"/>
  <c r="N43" i="8"/>
  <c r="O43" i="8"/>
  <c r="P43" i="8"/>
  <c r="Q43" i="8"/>
  <c r="L44" i="8"/>
  <c r="M44" i="8"/>
  <c r="N44" i="8"/>
  <c r="O44" i="8"/>
  <c r="P44" i="8"/>
  <c r="Q44" i="8"/>
  <c r="K42" i="8"/>
  <c r="T74" i="2"/>
  <c r="L73" i="2"/>
  <c r="T72" i="2"/>
  <c r="R75" i="2"/>
  <c r="S75" i="2"/>
  <c r="T75" i="2"/>
  <c r="U75" i="2"/>
  <c r="V75" i="2"/>
  <c r="W75" i="2"/>
  <c r="S52" i="2"/>
  <c r="T52" i="2"/>
  <c r="U52" i="2"/>
  <c r="V52" i="2"/>
  <c r="W52" i="2"/>
  <c r="S53" i="2"/>
  <c r="T53" i="2"/>
  <c r="U53" i="2"/>
  <c r="V53" i="2"/>
  <c r="W53" i="2"/>
  <c r="S54" i="2"/>
  <c r="T54" i="2"/>
  <c r="U54" i="2"/>
  <c r="V54" i="2"/>
  <c r="W54" i="2"/>
  <c r="S55" i="2"/>
  <c r="T55" i="2"/>
  <c r="U55" i="2"/>
  <c r="V55" i="2"/>
  <c r="W55" i="2"/>
  <c r="S56" i="2"/>
  <c r="T56" i="2"/>
  <c r="U56" i="2"/>
  <c r="V56" i="2"/>
  <c r="W56" i="2"/>
  <c r="S57" i="2"/>
  <c r="T57" i="2"/>
  <c r="U57" i="2"/>
  <c r="V57" i="2"/>
  <c r="W57" i="2"/>
  <c r="S58" i="2"/>
  <c r="T58" i="2"/>
  <c r="U58" i="2"/>
  <c r="V58" i="2"/>
  <c r="W58" i="2"/>
  <c r="S59" i="2"/>
  <c r="T59" i="2"/>
  <c r="U59" i="2"/>
  <c r="V59" i="2"/>
  <c r="W59" i="2"/>
  <c r="S60" i="2"/>
  <c r="T60" i="2"/>
  <c r="U60" i="2"/>
  <c r="V60" i="2"/>
  <c r="W60" i="2"/>
  <c r="S61" i="2"/>
  <c r="T61" i="2"/>
  <c r="U61" i="2"/>
  <c r="V61" i="2"/>
  <c r="W61" i="2"/>
  <c r="S62" i="2"/>
  <c r="T62" i="2"/>
  <c r="U62" i="2"/>
  <c r="V62" i="2"/>
  <c r="W62" i="2"/>
  <c r="S63" i="2"/>
  <c r="T63" i="2"/>
  <c r="U63" i="2"/>
  <c r="V63" i="2"/>
  <c r="W63" i="2"/>
  <c r="S64" i="2"/>
  <c r="T64" i="2"/>
  <c r="U64" i="2"/>
  <c r="V64" i="2"/>
  <c r="W64" i="2"/>
  <c r="S65" i="2"/>
  <c r="T65" i="2"/>
  <c r="U65" i="2"/>
  <c r="V65" i="2"/>
  <c r="W65" i="2"/>
  <c r="S66" i="2"/>
  <c r="T66" i="2"/>
  <c r="U66" i="2"/>
  <c r="V66" i="2"/>
  <c r="W66" i="2"/>
  <c r="S67" i="2"/>
  <c r="T67" i="2"/>
  <c r="U67" i="2"/>
  <c r="V67" i="2"/>
  <c r="W67" i="2"/>
  <c r="S68" i="2"/>
  <c r="T68" i="2"/>
  <c r="U68" i="2"/>
  <c r="V68" i="2"/>
  <c r="W68" i="2"/>
  <c r="S69" i="2"/>
  <c r="T69" i="2"/>
  <c r="U69" i="2"/>
  <c r="V69" i="2"/>
  <c r="W69" i="2"/>
  <c r="S70" i="2"/>
  <c r="T70" i="2"/>
  <c r="U70" i="2"/>
  <c r="V70" i="2"/>
  <c r="W70" i="2"/>
  <c r="S71" i="2"/>
  <c r="T71" i="2"/>
  <c r="U71" i="2"/>
  <c r="V71" i="2"/>
  <c r="W71" i="2"/>
  <c r="S72" i="2"/>
  <c r="U72" i="2"/>
  <c r="V72" i="2"/>
  <c r="W72" i="2"/>
  <c r="S73" i="2"/>
  <c r="T73" i="2"/>
  <c r="U73" i="2"/>
  <c r="V73" i="2"/>
  <c r="W73" i="2"/>
  <c r="S74" i="2"/>
  <c r="U74" i="2"/>
  <c r="V74" i="2"/>
  <c r="W74" i="2"/>
  <c r="J75" i="2"/>
  <c r="K75" i="2"/>
  <c r="L75" i="2"/>
  <c r="M75" i="2"/>
  <c r="N75" i="2"/>
  <c r="O75" i="2"/>
  <c r="K10" i="2"/>
  <c r="L10" i="2"/>
  <c r="M10" i="2"/>
  <c r="N10" i="2"/>
  <c r="O10" i="2"/>
  <c r="K11" i="2"/>
  <c r="L11" i="2"/>
  <c r="M11" i="2"/>
  <c r="N11" i="2"/>
  <c r="O11" i="2"/>
  <c r="K12" i="2"/>
  <c r="L12" i="2"/>
  <c r="M12" i="2"/>
  <c r="N12" i="2"/>
  <c r="O12" i="2"/>
  <c r="K13" i="2"/>
  <c r="L13" i="2"/>
  <c r="M13" i="2"/>
  <c r="N13" i="2"/>
  <c r="O13" i="2"/>
  <c r="K14" i="2"/>
  <c r="L14" i="2"/>
  <c r="M14" i="2"/>
  <c r="N14" i="2"/>
  <c r="O14" i="2"/>
  <c r="K15" i="2"/>
  <c r="L15" i="2"/>
  <c r="M15" i="2"/>
  <c r="N15" i="2"/>
  <c r="O15" i="2"/>
  <c r="K16" i="2"/>
  <c r="L16" i="2"/>
  <c r="M16" i="2"/>
  <c r="N16" i="2"/>
  <c r="O16" i="2"/>
  <c r="K17" i="2"/>
  <c r="L17" i="2"/>
  <c r="M17" i="2"/>
  <c r="N17" i="2"/>
  <c r="O17" i="2"/>
  <c r="K18" i="2"/>
  <c r="L18" i="2"/>
  <c r="M18" i="2"/>
  <c r="N18" i="2"/>
  <c r="O18" i="2"/>
  <c r="K19" i="2"/>
  <c r="L19" i="2"/>
  <c r="M19" i="2"/>
  <c r="N19" i="2"/>
  <c r="O19" i="2"/>
  <c r="K20" i="2"/>
  <c r="L20" i="2"/>
  <c r="M20" i="2"/>
  <c r="N20" i="2"/>
  <c r="O20" i="2"/>
  <c r="K21" i="2"/>
  <c r="L21" i="2"/>
  <c r="M21" i="2"/>
  <c r="N21" i="2"/>
  <c r="O21" i="2"/>
  <c r="K22" i="2"/>
  <c r="L22" i="2"/>
  <c r="M22" i="2"/>
  <c r="N22" i="2"/>
  <c r="O22" i="2"/>
  <c r="K23" i="2"/>
  <c r="L23" i="2"/>
  <c r="M23" i="2"/>
  <c r="N23" i="2"/>
  <c r="O23" i="2"/>
  <c r="K24" i="2"/>
  <c r="L24" i="2"/>
  <c r="M24" i="2"/>
  <c r="N24" i="2"/>
  <c r="O24" i="2"/>
  <c r="K25" i="2"/>
  <c r="L25" i="2"/>
  <c r="M25" i="2"/>
  <c r="N25" i="2"/>
  <c r="O25" i="2"/>
  <c r="K26" i="2"/>
  <c r="L26" i="2"/>
  <c r="M26" i="2"/>
  <c r="N26" i="2"/>
  <c r="O26" i="2"/>
  <c r="K27" i="2"/>
  <c r="L27" i="2"/>
  <c r="M27" i="2"/>
  <c r="N27" i="2"/>
  <c r="O27" i="2"/>
  <c r="K28" i="2"/>
  <c r="L28" i="2"/>
  <c r="M28" i="2"/>
  <c r="N28" i="2"/>
  <c r="O28" i="2"/>
  <c r="K29" i="2"/>
  <c r="L29" i="2"/>
  <c r="M29" i="2"/>
  <c r="N29" i="2"/>
  <c r="O29" i="2"/>
  <c r="K30" i="2"/>
  <c r="L30" i="2"/>
  <c r="M30" i="2"/>
  <c r="N30" i="2"/>
  <c r="O30" i="2"/>
  <c r="K31" i="2"/>
  <c r="L31" i="2"/>
  <c r="M31" i="2"/>
  <c r="N31" i="2"/>
  <c r="O31" i="2"/>
  <c r="K63" i="2"/>
  <c r="L63" i="2"/>
  <c r="M63" i="2"/>
  <c r="N63" i="2"/>
  <c r="O63" i="2"/>
  <c r="K64" i="2"/>
  <c r="L64" i="2"/>
  <c r="M64" i="2"/>
  <c r="N64" i="2"/>
  <c r="O64" i="2"/>
  <c r="K65" i="2"/>
  <c r="L65" i="2"/>
  <c r="M65" i="2"/>
  <c r="N65" i="2"/>
  <c r="O65" i="2"/>
  <c r="K66" i="2"/>
  <c r="L66" i="2"/>
  <c r="M66" i="2"/>
  <c r="N66" i="2"/>
  <c r="O66" i="2"/>
  <c r="K67" i="2"/>
  <c r="L67" i="2"/>
  <c r="M67" i="2"/>
  <c r="N67" i="2"/>
  <c r="O67" i="2"/>
  <c r="K68" i="2"/>
  <c r="L68" i="2"/>
  <c r="M68" i="2"/>
  <c r="N68" i="2"/>
  <c r="O68" i="2"/>
  <c r="K69" i="2"/>
  <c r="L69" i="2"/>
  <c r="M69" i="2"/>
  <c r="N69" i="2"/>
  <c r="O69" i="2"/>
  <c r="K70" i="2"/>
  <c r="L70" i="2"/>
  <c r="M70" i="2"/>
  <c r="N70" i="2"/>
  <c r="O70" i="2"/>
  <c r="K71" i="2"/>
  <c r="L71" i="2"/>
  <c r="M71" i="2"/>
  <c r="N71" i="2"/>
  <c r="O71" i="2"/>
  <c r="K72" i="2"/>
  <c r="L72" i="2"/>
  <c r="M72" i="2"/>
  <c r="N72" i="2"/>
  <c r="O72" i="2"/>
  <c r="K73" i="2"/>
  <c r="M73" i="2"/>
  <c r="N73" i="2"/>
  <c r="O73" i="2"/>
  <c r="K74" i="2"/>
  <c r="M74" i="2"/>
  <c r="N74" i="2"/>
  <c r="O74" i="2"/>
  <c r="H75" i="2"/>
  <c r="H46" i="2" s="1"/>
  <c r="X47" i="2" s="1"/>
  <c r="L57" i="7"/>
  <c r="L10" i="7"/>
  <c r="M10" i="7"/>
  <c r="N10" i="7"/>
  <c r="O10" i="7"/>
  <c r="Q10" i="7"/>
  <c r="L11" i="7"/>
  <c r="M11" i="7"/>
  <c r="N11" i="7"/>
  <c r="O11" i="7"/>
  <c r="Q11" i="7"/>
  <c r="L12" i="7"/>
  <c r="M12" i="7"/>
  <c r="N12" i="7"/>
  <c r="O12" i="7"/>
  <c r="Q12" i="7"/>
  <c r="L13" i="7"/>
  <c r="M13" i="7"/>
  <c r="N13" i="7"/>
  <c r="O13" i="7"/>
  <c r="Q13" i="7"/>
  <c r="L14" i="7"/>
  <c r="M14" i="7"/>
  <c r="N14" i="7"/>
  <c r="O14" i="7"/>
  <c r="Q14" i="7"/>
  <c r="L15" i="7"/>
  <c r="M15" i="7"/>
  <c r="N15" i="7"/>
  <c r="O15" i="7"/>
  <c r="P15" i="7"/>
  <c r="Q15" i="7"/>
  <c r="L16" i="7"/>
  <c r="M16" i="7"/>
  <c r="N16" i="7"/>
  <c r="O16" i="7"/>
  <c r="P16" i="7"/>
  <c r="Q16" i="7"/>
  <c r="L17" i="7"/>
  <c r="M17" i="7"/>
  <c r="N17" i="7"/>
  <c r="O17" i="7"/>
  <c r="P17" i="7"/>
  <c r="Q17" i="7"/>
  <c r="L18" i="7"/>
  <c r="M18" i="7"/>
  <c r="N18" i="7"/>
  <c r="O18" i="7"/>
  <c r="P18" i="7"/>
  <c r="Q18" i="7"/>
  <c r="L19" i="7"/>
  <c r="M19" i="7"/>
  <c r="N19" i="7"/>
  <c r="O19" i="7"/>
  <c r="P19" i="7"/>
  <c r="Q19" i="7"/>
  <c r="L20" i="7"/>
  <c r="M20" i="7"/>
  <c r="N20" i="7"/>
  <c r="O20" i="7"/>
  <c r="P20" i="7"/>
  <c r="Q20" i="7"/>
  <c r="L21" i="7"/>
  <c r="M21" i="7"/>
  <c r="N21" i="7"/>
  <c r="O21" i="7"/>
  <c r="P21" i="7"/>
  <c r="Q21" i="7"/>
  <c r="L22" i="7"/>
  <c r="M22" i="7"/>
  <c r="N22" i="7"/>
  <c r="O22" i="7"/>
  <c r="P22" i="7"/>
  <c r="Q22" i="7"/>
  <c r="L23" i="7"/>
  <c r="M23" i="7"/>
  <c r="N23" i="7"/>
  <c r="O23" i="7"/>
  <c r="P23" i="7"/>
  <c r="Q23" i="7"/>
  <c r="L24" i="7"/>
  <c r="M24" i="7"/>
  <c r="N24" i="7"/>
  <c r="O24" i="7"/>
  <c r="P24" i="7"/>
  <c r="Q24" i="7"/>
  <c r="L25" i="7"/>
  <c r="M25" i="7"/>
  <c r="N25" i="7"/>
  <c r="O25" i="7"/>
  <c r="P25" i="7"/>
  <c r="Q25" i="7"/>
  <c r="L26" i="7"/>
  <c r="M26" i="7"/>
  <c r="N26" i="7"/>
  <c r="O26" i="7"/>
  <c r="P26" i="7"/>
  <c r="Q26" i="7"/>
  <c r="L27" i="7"/>
  <c r="M27" i="7"/>
  <c r="N27" i="7"/>
  <c r="O27" i="7"/>
  <c r="P27" i="7"/>
  <c r="Q27" i="7"/>
  <c r="L28" i="7"/>
  <c r="M28" i="7"/>
  <c r="N28" i="7"/>
  <c r="O28" i="7"/>
  <c r="P28" i="7"/>
  <c r="Q28" i="7"/>
  <c r="L29" i="7"/>
  <c r="M29" i="7"/>
  <c r="N29" i="7"/>
  <c r="O29" i="7"/>
  <c r="P29" i="7"/>
  <c r="Q29" i="7"/>
  <c r="L30" i="7"/>
  <c r="M30" i="7"/>
  <c r="N30" i="7"/>
  <c r="O30" i="7"/>
  <c r="P30" i="7"/>
  <c r="Q30" i="7"/>
  <c r="L31" i="7"/>
  <c r="M31" i="7"/>
  <c r="N31" i="7"/>
  <c r="O31" i="7"/>
  <c r="P31" i="7"/>
  <c r="Q31" i="7"/>
  <c r="L32" i="7"/>
  <c r="M32" i="7"/>
  <c r="N32" i="7"/>
  <c r="O32" i="7"/>
  <c r="P32" i="7"/>
  <c r="Q32" i="7"/>
  <c r="L33" i="7"/>
  <c r="M33" i="7"/>
  <c r="N33" i="7"/>
  <c r="O33" i="7"/>
  <c r="P33" i="7"/>
  <c r="Q33" i="7"/>
  <c r="L34" i="7"/>
  <c r="M34" i="7"/>
  <c r="N34" i="7"/>
  <c r="O34" i="7"/>
  <c r="P34" i="7"/>
  <c r="Q34" i="7"/>
  <c r="L35" i="7"/>
  <c r="M35" i="7"/>
  <c r="N35" i="7"/>
  <c r="O35" i="7"/>
  <c r="P35" i="7"/>
  <c r="Q35" i="7"/>
  <c r="L36" i="7"/>
  <c r="M36" i="7"/>
  <c r="N36" i="7"/>
  <c r="O36" i="7"/>
  <c r="P36" i="7"/>
  <c r="Q36" i="7"/>
  <c r="L37" i="7"/>
  <c r="M37" i="7"/>
  <c r="N37" i="7"/>
  <c r="O37" i="7"/>
  <c r="P37" i="7"/>
  <c r="Q37" i="7"/>
  <c r="L38" i="7"/>
  <c r="M38" i="7"/>
  <c r="N38" i="7"/>
  <c r="O38" i="7"/>
  <c r="P38" i="7"/>
  <c r="Q38" i="7"/>
  <c r="L39" i="7"/>
  <c r="M39" i="7"/>
  <c r="N39" i="7"/>
  <c r="O39" i="7"/>
  <c r="P39" i="7"/>
  <c r="Q39" i="7"/>
  <c r="L40" i="7"/>
  <c r="M40" i="7"/>
  <c r="N40" i="7"/>
  <c r="O40" i="7"/>
  <c r="P40" i="7"/>
  <c r="Q40" i="7"/>
  <c r="L41" i="7"/>
  <c r="M41" i="7"/>
  <c r="N41" i="7"/>
  <c r="O41" i="7"/>
  <c r="P41" i="7"/>
  <c r="Q41" i="7"/>
  <c r="L42" i="7"/>
  <c r="M42" i="7"/>
  <c r="N42" i="7"/>
  <c r="O42" i="7"/>
  <c r="P42" i="7"/>
  <c r="Q42" i="7"/>
  <c r="L43" i="7"/>
  <c r="M43" i="7"/>
  <c r="N43" i="7"/>
  <c r="O43" i="7"/>
  <c r="P43" i="7"/>
  <c r="Q43" i="7"/>
  <c r="L44" i="7"/>
  <c r="M44" i="7"/>
  <c r="N44" i="7"/>
  <c r="O44" i="7"/>
  <c r="P44" i="7"/>
  <c r="Q44" i="7"/>
  <c r="L45" i="7"/>
  <c r="M45" i="7"/>
  <c r="N45" i="7"/>
  <c r="O45" i="7"/>
  <c r="P45" i="7"/>
  <c r="Q45" i="7"/>
  <c r="L46" i="7"/>
  <c r="M46" i="7"/>
  <c r="N46" i="7"/>
  <c r="O46" i="7"/>
  <c r="P46" i="7"/>
  <c r="Q46" i="7"/>
  <c r="L47" i="7"/>
  <c r="M47" i="7"/>
  <c r="N47" i="7"/>
  <c r="O47" i="7"/>
  <c r="P47" i="7"/>
  <c r="Q47" i="7"/>
  <c r="L48" i="7"/>
  <c r="M48" i="7"/>
  <c r="N48" i="7"/>
  <c r="O48" i="7"/>
  <c r="P48" i="7"/>
  <c r="Q48" i="7"/>
  <c r="L55" i="7"/>
  <c r="M55" i="7"/>
  <c r="N55" i="7"/>
  <c r="O55" i="7"/>
  <c r="P55" i="7"/>
  <c r="Q55" i="7"/>
  <c r="L56" i="7"/>
  <c r="M56" i="7"/>
  <c r="N56" i="7"/>
  <c r="O56" i="7"/>
  <c r="P56" i="7"/>
  <c r="Q56" i="7"/>
  <c r="M57" i="7"/>
  <c r="N57" i="7"/>
  <c r="O57" i="7"/>
  <c r="P57" i="7"/>
  <c r="Q57" i="7"/>
  <c r="X76" i="2" l="1"/>
  <c r="L74" i="2"/>
  <c r="AA75" i="8"/>
  <c r="I73" i="8"/>
  <c r="I72" i="8"/>
  <c r="I71" i="8"/>
  <c r="I70" i="8"/>
  <c r="I69" i="8"/>
  <c r="R81" i="8" s="1"/>
  <c r="I68" i="8"/>
  <c r="R80" i="8" s="1"/>
  <c r="I67" i="8"/>
  <c r="R79" i="8" s="1"/>
  <c r="I66" i="8"/>
  <c r="R78" i="8" s="1"/>
  <c r="I65" i="8"/>
  <c r="R77" i="8" s="1"/>
  <c r="I64" i="8"/>
  <c r="R76" i="8" s="1"/>
  <c r="I63" i="8"/>
  <c r="R75" i="8" s="1"/>
  <c r="I62" i="8"/>
  <c r="I61" i="8"/>
  <c r="I60" i="8"/>
  <c r="I59" i="8"/>
  <c r="I58" i="8"/>
  <c r="I57" i="8"/>
  <c r="I56" i="8"/>
  <c r="I55" i="8"/>
  <c r="I54" i="8"/>
  <c r="I53" i="8"/>
  <c r="I52" i="8"/>
  <c r="I51" i="8"/>
  <c r="I44" i="8"/>
  <c r="AA45" i="8" s="1"/>
  <c r="I43" i="8"/>
  <c r="I42" i="8"/>
  <c r="R46" i="8" s="1"/>
  <c r="I41" i="8"/>
  <c r="R45" i="8" s="1"/>
  <c r="I40" i="8"/>
  <c r="I39" i="8"/>
  <c r="I38" i="8"/>
  <c r="I10" i="8"/>
  <c r="I11" i="8"/>
  <c r="I12" i="8"/>
  <c r="I13" i="8"/>
  <c r="I14" i="8"/>
  <c r="I15" i="8"/>
  <c r="I16" i="8"/>
  <c r="I17" i="8"/>
  <c r="I18" i="8"/>
  <c r="I19" i="8"/>
  <c r="I20" i="8"/>
  <c r="I21" i="8"/>
  <c r="I22" i="8"/>
  <c r="I23" i="8"/>
  <c r="I24" i="8"/>
  <c r="I25" i="8"/>
  <c r="I26" i="8"/>
  <c r="I27" i="8"/>
  <c r="I28" i="8"/>
  <c r="I29" i="8"/>
  <c r="I30" i="8"/>
  <c r="I31" i="8"/>
  <c r="I32" i="8"/>
  <c r="R33" i="8" s="1"/>
  <c r="I9" i="8"/>
  <c r="U52" i="8"/>
  <c r="V52" i="8"/>
  <c r="W52" i="8"/>
  <c r="X52" i="8"/>
  <c r="Y52" i="8"/>
  <c r="Z52" i="8"/>
  <c r="U53" i="8"/>
  <c r="V53" i="8"/>
  <c r="W53" i="8"/>
  <c r="X53" i="8"/>
  <c r="Y53" i="8"/>
  <c r="Z53" i="8"/>
  <c r="U54" i="8"/>
  <c r="V54" i="8"/>
  <c r="W54" i="8"/>
  <c r="X54" i="8"/>
  <c r="Y54" i="8"/>
  <c r="Z54" i="8"/>
  <c r="U55" i="8"/>
  <c r="V55" i="8"/>
  <c r="W55" i="8"/>
  <c r="X55" i="8"/>
  <c r="Y55" i="8"/>
  <c r="Z55" i="8"/>
  <c r="U56" i="8"/>
  <c r="V56" i="8"/>
  <c r="W56" i="8"/>
  <c r="X56" i="8"/>
  <c r="Y56" i="8"/>
  <c r="Z56" i="8"/>
  <c r="U57" i="8"/>
  <c r="V57" i="8"/>
  <c r="W57" i="8"/>
  <c r="X57" i="8"/>
  <c r="Y57" i="8"/>
  <c r="Z57" i="8"/>
  <c r="U58" i="8"/>
  <c r="V58" i="8"/>
  <c r="W58" i="8"/>
  <c r="X58" i="8"/>
  <c r="Y58" i="8"/>
  <c r="Z58" i="8"/>
  <c r="U59" i="8"/>
  <c r="V59" i="8"/>
  <c r="W59" i="8"/>
  <c r="X59" i="8"/>
  <c r="Y59" i="8"/>
  <c r="Z59" i="8"/>
  <c r="U60" i="8"/>
  <c r="V60" i="8"/>
  <c r="W60" i="8"/>
  <c r="X60" i="8"/>
  <c r="Y60" i="8"/>
  <c r="Z60" i="8"/>
  <c r="U61" i="8"/>
  <c r="V61" i="8"/>
  <c r="W61" i="8"/>
  <c r="X61" i="8"/>
  <c r="Y61" i="8"/>
  <c r="Z61" i="8"/>
  <c r="U62" i="8"/>
  <c r="V62" i="8"/>
  <c r="W62" i="8"/>
  <c r="X62" i="8"/>
  <c r="Y62" i="8"/>
  <c r="Z62" i="8"/>
  <c r="U63" i="8"/>
  <c r="V63" i="8"/>
  <c r="W63" i="8"/>
  <c r="X63" i="8"/>
  <c r="Y63" i="8"/>
  <c r="Z63" i="8"/>
  <c r="U64" i="8"/>
  <c r="V64" i="8"/>
  <c r="W64" i="8"/>
  <c r="X64" i="8"/>
  <c r="Y64" i="8"/>
  <c r="Z64" i="8"/>
  <c r="U65" i="8"/>
  <c r="V65" i="8"/>
  <c r="W65" i="8"/>
  <c r="X65" i="8"/>
  <c r="Y65" i="8"/>
  <c r="Z65" i="8"/>
  <c r="U66" i="8"/>
  <c r="V66" i="8"/>
  <c r="W66" i="8"/>
  <c r="X66" i="8"/>
  <c r="Y66" i="8"/>
  <c r="Z66" i="8"/>
  <c r="U67" i="8"/>
  <c r="V67" i="8"/>
  <c r="W67" i="8"/>
  <c r="X67" i="8"/>
  <c r="Y67" i="8"/>
  <c r="Z67" i="8"/>
  <c r="U68" i="8"/>
  <c r="V68" i="8"/>
  <c r="W68" i="8"/>
  <c r="X68" i="8"/>
  <c r="Y68" i="8"/>
  <c r="Z68" i="8"/>
  <c r="U69" i="8"/>
  <c r="V69" i="8"/>
  <c r="W69" i="8"/>
  <c r="X69" i="8"/>
  <c r="Y69" i="8"/>
  <c r="Z69" i="8"/>
  <c r="U70" i="8"/>
  <c r="V70" i="8"/>
  <c r="W70" i="8"/>
  <c r="X70" i="8"/>
  <c r="Y70" i="8"/>
  <c r="Z70" i="8"/>
  <c r="U71" i="8"/>
  <c r="V71" i="8"/>
  <c r="W71" i="8"/>
  <c r="X71" i="8"/>
  <c r="Y71" i="8"/>
  <c r="Z71" i="8"/>
  <c r="U72" i="8"/>
  <c r="V72" i="8"/>
  <c r="W72" i="8"/>
  <c r="X72" i="8"/>
  <c r="Y72" i="8"/>
  <c r="Z72" i="8"/>
  <c r="U73" i="8"/>
  <c r="V73" i="8"/>
  <c r="W73" i="8"/>
  <c r="X73" i="8"/>
  <c r="Y73" i="8"/>
  <c r="Z73" i="8"/>
  <c r="U74" i="8"/>
  <c r="V74" i="8"/>
  <c r="W74" i="8"/>
  <c r="X74" i="8"/>
  <c r="Y74" i="8"/>
  <c r="Z74" i="8"/>
  <c r="L10" i="8"/>
  <c r="M10" i="8"/>
  <c r="L11" i="8"/>
  <c r="M11" i="8"/>
  <c r="L12" i="8"/>
  <c r="M12" i="8"/>
  <c r="L13" i="8"/>
  <c r="M13" i="8"/>
  <c r="L14" i="8"/>
  <c r="M14" i="8"/>
  <c r="L15" i="8"/>
  <c r="M15" i="8"/>
  <c r="L16" i="8"/>
  <c r="M16" i="8"/>
  <c r="O16" i="8"/>
  <c r="L17" i="8"/>
  <c r="M17" i="8"/>
  <c r="O17" i="8"/>
  <c r="L18" i="8"/>
  <c r="M18" i="8"/>
  <c r="O18" i="8"/>
  <c r="L19" i="8"/>
  <c r="M19" i="8"/>
  <c r="O19" i="8"/>
  <c r="L20" i="8"/>
  <c r="M20" i="8"/>
  <c r="O20" i="8"/>
  <c r="L21" i="8"/>
  <c r="M21" i="8"/>
  <c r="O21" i="8"/>
  <c r="L22" i="8"/>
  <c r="M22" i="8"/>
  <c r="O22" i="8"/>
  <c r="L23" i="8"/>
  <c r="M23" i="8"/>
  <c r="O23" i="8"/>
  <c r="L24" i="8"/>
  <c r="M24" i="8"/>
  <c r="O24" i="8"/>
  <c r="P24" i="8"/>
  <c r="L25" i="8"/>
  <c r="M25" i="8"/>
  <c r="N25" i="8"/>
  <c r="O25" i="8"/>
  <c r="P25" i="8"/>
  <c r="Q25" i="8"/>
  <c r="L26" i="8"/>
  <c r="M26" i="8"/>
  <c r="N26" i="8"/>
  <c r="O26" i="8"/>
  <c r="P26" i="8"/>
  <c r="Q26" i="8"/>
  <c r="L27" i="8"/>
  <c r="M27" i="8"/>
  <c r="N27" i="8"/>
  <c r="O27" i="8"/>
  <c r="P27" i="8"/>
  <c r="Q27" i="8"/>
  <c r="L28" i="8"/>
  <c r="M28" i="8"/>
  <c r="N28" i="8"/>
  <c r="O28" i="8"/>
  <c r="P28" i="8"/>
  <c r="Q28" i="8"/>
  <c r="L29" i="8"/>
  <c r="M29" i="8"/>
  <c r="N29" i="8"/>
  <c r="O29" i="8"/>
  <c r="P29" i="8"/>
  <c r="Q29" i="8"/>
  <c r="L30" i="8"/>
  <c r="M30" i="8"/>
  <c r="N30" i="8"/>
  <c r="O30" i="8"/>
  <c r="P30" i="8"/>
  <c r="Q30" i="8"/>
  <c r="L31" i="8"/>
  <c r="M31" i="8"/>
  <c r="N31" i="8"/>
  <c r="O31" i="8"/>
  <c r="P31" i="8"/>
  <c r="Q31" i="8"/>
  <c r="L32" i="8"/>
  <c r="M32" i="8"/>
  <c r="N32" i="8"/>
  <c r="O32" i="8"/>
  <c r="P32" i="8"/>
  <c r="Q32" i="8"/>
  <c r="L63" i="8"/>
  <c r="M63" i="8"/>
  <c r="N63" i="8"/>
  <c r="O63" i="8"/>
  <c r="P63" i="8"/>
  <c r="Q63" i="8"/>
  <c r="L64" i="8"/>
  <c r="M64" i="8"/>
  <c r="N64" i="8"/>
  <c r="O64" i="8"/>
  <c r="P64" i="8"/>
  <c r="Q64" i="8"/>
  <c r="L65" i="8"/>
  <c r="M65" i="8"/>
  <c r="N65" i="8"/>
  <c r="O65" i="8"/>
  <c r="P65" i="8"/>
  <c r="Q65" i="8"/>
  <c r="L66" i="8"/>
  <c r="M66" i="8"/>
  <c r="N66" i="8"/>
  <c r="O66" i="8"/>
  <c r="P66" i="8"/>
  <c r="Q66" i="8"/>
  <c r="L67" i="8"/>
  <c r="M67" i="8"/>
  <c r="N67" i="8"/>
  <c r="O67" i="8"/>
  <c r="P67" i="8"/>
  <c r="Q67" i="8"/>
  <c r="L68" i="8"/>
  <c r="M68" i="8"/>
  <c r="N68" i="8"/>
  <c r="O68" i="8"/>
  <c r="P68" i="8"/>
  <c r="Q68" i="8"/>
  <c r="L69" i="8"/>
  <c r="M69" i="8"/>
  <c r="N69" i="8"/>
  <c r="O69" i="8"/>
  <c r="P69" i="8"/>
  <c r="Q69" i="8"/>
  <c r="L70" i="8"/>
  <c r="M70" i="8"/>
  <c r="N70" i="8"/>
  <c r="O70" i="8"/>
  <c r="P70" i="8"/>
  <c r="Q70" i="8"/>
  <c r="L71" i="8"/>
  <c r="M71" i="8"/>
  <c r="N71" i="8"/>
  <c r="O71" i="8"/>
  <c r="P71" i="8"/>
  <c r="Q71" i="8"/>
  <c r="L72" i="8"/>
  <c r="M72" i="8"/>
  <c r="N72" i="8"/>
  <c r="O72" i="8"/>
  <c r="P72" i="8"/>
  <c r="Q72" i="8"/>
  <c r="L73" i="8"/>
  <c r="M73" i="8"/>
  <c r="N73" i="8"/>
  <c r="O73" i="8"/>
  <c r="P73" i="8"/>
  <c r="Q73" i="8"/>
  <c r="L74" i="8"/>
  <c r="M74" i="8"/>
  <c r="N74" i="8"/>
  <c r="O74" i="8"/>
  <c r="P74" i="8"/>
  <c r="Q74" i="8"/>
  <c r="T74" i="8"/>
  <c r="K74" i="8"/>
  <c r="T73" i="8"/>
  <c r="K73" i="8"/>
  <c r="T72" i="8"/>
  <c r="K72" i="8"/>
  <c r="T71" i="8"/>
  <c r="K71" i="8"/>
  <c r="T70" i="8"/>
  <c r="K70" i="8"/>
  <c r="T69" i="8"/>
  <c r="K69" i="8"/>
  <c r="T68" i="8"/>
  <c r="K68" i="8"/>
  <c r="T67" i="8"/>
  <c r="K67" i="8"/>
  <c r="T66" i="8"/>
  <c r="K66" i="8"/>
  <c r="T65" i="8"/>
  <c r="K65" i="8"/>
  <c r="T64" i="8"/>
  <c r="K64" i="8"/>
  <c r="T63" i="8"/>
  <c r="K63" i="8"/>
  <c r="T62" i="8"/>
  <c r="T61" i="8"/>
  <c r="T60" i="8"/>
  <c r="T59" i="8"/>
  <c r="T58" i="8"/>
  <c r="T57" i="8"/>
  <c r="T56" i="8"/>
  <c r="T55" i="8"/>
  <c r="T54" i="8"/>
  <c r="T53" i="8"/>
  <c r="T52" i="8"/>
  <c r="K43" i="8"/>
  <c r="K32" i="8"/>
  <c r="K31" i="8"/>
  <c r="K30" i="8"/>
  <c r="K29" i="8"/>
  <c r="K28" i="8"/>
  <c r="K27" i="8"/>
  <c r="K26" i="8"/>
  <c r="K25" i="8"/>
  <c r="K24" i="8"/>
  <c r="K23" i="8"/>
  <c r="K22" i="8"/>
  <c r="K21" i="8"/>
  <c r="K20" i="8"/>
  <c r="K19" i="8"/>
  <c r="K18" i="8"/>
  <c r="K17" i="8"/>
  <c r="K16" i="8"/>
  <c r="K15" i="8"/>
  <c r="K14" i="8"/>
  <c r="K13" i="8"/>
  <c r="K12" i="8"/>
  <c r="K11" i="8"/>
  <c r="K10" i="8"/>
  <c r="K10" i="7"/>
  <c r="K11" i="7"/>
  <c r="K12" i="7"/>
  <c r="K13" i="7"/>
  <c r="K14" i="7"/>
  <c r="K15" i="7"/>
  <c r="K16" i="7"/>
  <c r="K17" i="7"/>
  <c r="K18" i="7"/>
  <c r="K19" i="7"/>
  <c r="K20" i="7"/>
  <c r="K21" i="7"/>
  <c r="K22" i="7"/>
  <c r="K23" i="7"/>
  <c r="K24" i="7"/>
  <c r="K25" i="7"/>
  <c r="R58" i="7"/>
  <c r="K48" i="7"/>
  <c r="R49" i="7"/>
  <c r="K47" i="7"/>
  <c r="K46" i="7"/>
  <c r="K45" i="7"/>
  <c r="K44" i="7"/>
  <c r="K43" i="7"/>
  <c r="K42" i="7"/>
  <c r="K41" i="7"/>
  <c r="K40" i="7"/>
  <c r="K39" i="7"/>
  <c r="K38" i="7"/>
  <c r="K37" i="7"/>
  <c r="K36" i="7"/>
  <c r="K35" i="7"/>
  <c r="K34" i="7"/>
  <c r="K33" i="7"/>
  <c r="K32" i="7"/>
  <c r="K31" i="7"/>
  <c r="K30" i="7"/>
  <c r="K29" i="7"/>
  <c r="K28" i="7"/>
  <c r="K27" i="7"/>
  <c r="K26" i="7"/>
  <c r="R53" i="2"/>
  <c r="R54" i="2"/>
  <c r="R55" i="2"/>
  <c r="R56" i="2"/>
  <c r="R57" i="2"/>
  <c r="R58" i="2"/>
  <c r="R59" i="2"/>
  <c r="R60" i="2"/>
  <c r="R61" i="2"/>
  <c r="R62" i="2"/>
  <c r="R63" i="2"/>
  <c r="R64" i="2"/>
  <c r="R65" i="2"/>
  <c r="R66" i="2"/>
  <c r="R67" i="2"/>
  <c r="R68" i="2"/>
  <c r="R69" i="2"/>
  <c r="R70" i="2"/>
  <c r="R71" i="2"/>
  <c r="R72" i="2"/>
  <c r="R73" i="2"/>
  <c r="R52" i="2"/>
  <c r="J63" i="2"/>
  <c r="J11" i="2"/>
  <c r="J12" i="2"/>
  <c r="J13" i="2"/>
  <c r="J14" i="2"/>
  <c r="J15" i="2"/>
  <c r="J16" i="2"/>
  <c r="J17" i="2"/>
  <c r="J18" i="2"/>
  <c r="J19" i="2"/>
  <c r="J20" i="2"/>
  <c r="J21" i="2"/>
  <c r="J22" i="2"/>
  <c r="J23" i="2"/>
  <c r="J24" i="2"/>
  <c r="J25" i="2"/>
  <c r="J26" i="2"/>
  <c r="J27" i="2"/>
  <c r="J28" i="2"/>
  <c r="J29" i="2"/>
  <c r="J30" i="2"/>
  <c r="J31" i="2"/>
  <c r="J10" i="2"/>
  <c r="H74" i="2"/>
  <c r="X75" i="2" s="1"/>
  <c r="H73" i="2"/>
  <c r="H72" i="2"/>
  <c r="H71" i="2"/>
  <c r="H70" i="2"/>
  <c r="H69" i="2"/>
  <c r="P81" i="2" s="1"/>
  <c r="H68" i="2"/>
  <c r="P80" i="2" s="1"/>
  <c r="H67" i="2"/>
  <c r="P79" i="2" s="1"/>
  <c r="H66" i="2"/>
  <c r="P78" i="2" s="1"/>
  <c r="H65" i="2"/>
  <c r="P77" i="2" s="1"/>
  <c r="H64" i="2"/>
  <c r="P76" i="2" s="1"/>
  <c r="H63" i="2"/>
  <c r="H62" i="2"/>
  <c r="H61" i="2"/>
  <c r="H60" i="2"/>
  <c r="H59" i="2"/>
  <c r="H58" i="2"/>
  <c r="H57" i="2"/>
  <c r="H56" i="2"/>
  <c r="H55" i="2"/>
  <c r="H54" i="2"/>
  <c r="H53" i="2"/>
  <c r="H52" i="2"/>
  <c r="H51" i="2"/>
  <c r="U40" i="2"/>
  <c r="O46" i="2"/>
  <c r="O47" i="2"/>
  <c r="T45" i="2"/>
  <c r="V46" i="2"/>
  <c r="W46" i="2"/>
  <c r="H10" i="2"/>
  <c r="H11" i="2"/>
  <c r="H12" i="2"/>
  <c r="H13" i="2"/>
  <c r="H14" i="2"/>
  <c r="H15" i="2"/>
  <c r="H16" i="2"/>
  <c r="H17" i="2"/>
  <c r="H18" i="2"/>
  <c r="H19" i="2"/>
  <c r="H20" i="2"/>
  <c r="H21" i="2"/>
  <c r="H22" i="2"/>
  <c r="H23" i="2"/>
  <c r="H24" i="2"/>
  <c r="H25" i="2"/>
  <c r="H26" i="2"/>
  <c r="H27" i="2"/>
  <c r="H28" i="2"/>
  <c r="H29" i="2"/>
  <c r="H30" i="2"/>
  <c r="H31" i="2"/>
  <c r="H9" i="2"/>
  <c r="P36" i="2" l="1"/>
  <c r="P22" i="2"/>
  <c r="R12" i="8"/>
  <c r="P30" i="2"/>
  <c r="P14" i="2"/>
  <c r="R10" i="8"/>
  <c r="R21" i="7"/>
  <c r="R17" i="7"/>
  <c r="R13" i="7"/>
  <c r="R11" i="8"/>
  <c r="R14" i="8"/>
  <c r="P28" i="2"/>
  <c r="P24" i="2"/>
  <c r="P20" i="2"/>
  <c r="P16" i="2"/>
  <c r="P12" i="2"/>
  <c r="V41" i="2"/>
  <c r="W40" i="2"/>
  <c r="S40" i="2"/>
  <c r="R25" i="7"/>
  <c r="R15" i="7"/>
  <c r="R68" i="8"/>
  <c r="AA70" i="8"/>
  <c r="P27" i="2"/>
  <c r="P19" i="2"/>
  <c r="P11" i="2"/>
  <c r="V40" i="2"/>
  <c r="S39" i="2"/>
  <c r="R28" i="7"/>
  <c r="R32" i="7"/>
  <c r="R36" i="7"/>
  <c r="R40" i="7"/>
  <c r="R44" i="7"/>
  <c r="R48" i="7"/>
  <c r="R22" i="7"/>
  <c r="R14" i="7"/>
  <c r="R10" i="7"/>
  <c r="AA52" i="8"/>
  <c r="R72" i="8"/>
  <c r="D33" i="2"/>
  <c r="R26" i="7"/>
  <c r="AA39" i="8"/>
  <c r="R41" i="2"/>
  <c r="P29" i="2"/>
  <c r="P25" i="2"/>
  <c r="P21" i="2"/>
  <c r="P13" i="2"/>
  <c r="N32" i="2"/>
  <c r="R20" i="7"/>
  <c r="R12" i="7"/>
  <c r="AA41" i="8"/>
  <c r="AA54" i="7"/>
  <c r="G32" i="2"/>
  <c r="O32" i="2" s="1"/>
  <c r="W41" i="2"/>
  <c r="X59" i="2"/>
  <c r="X62" i="2"/>
  <c r="X52" i="2"/>
  <c r="X54" i="2"/>
  <c r="T40" i="2"/>
  <c r="S42" i="2"/>
  <c r="K42" i="2"/>
  <c r="S45" i="2"/>
  <c r="K45" i="2"/>
  <c r="S44" i="2"/>
  <c r="K44" i="2"/>
  <c r="X68" i="2"/>
  <c r="P68" i="2"/>
  <c r="P31" i="2"/>
  <c r="P15" i="2"/>
  <c r="W43" i="2"/>
  <c r="O43" i="2"/>
  <c r="X53" i="2"/>
  <c r="P69" i="2"/>
  <c r="X69" i="2"/>
  <c r="R31" i="7"/>
  <c r="R39" i="7"/>
  <c r="R47" i="7"/>
  <c r="R16" i="7"/>
  <c r="AA40" i="8"/>
  <c r="AA42" i="8"/>
  <c r="R42" i="8"/>
  <c r="X55" i="2"/>
  <c r="T43" i="2"/>
  <c r="L43" i="2"/>
  <c r="AA43" i="8"/>
  <c r="R43" i="8"/>
  <c r="V43" i="2"/>
  <c r="N43" i="2"/>
  <c r="P70" i="2"/>
  <c r="X70" i="2"/>
  <c r="R33" i="7"/>
  <c r="R41" i="7"/>
  <c r="AA44" i="8"/>
  <c r="R44" i="8"/>
  <c r="P26" i="2"/>
  <c r="P10" i="2"/>
  <c r="W42" i="2"/>
  <c r="O42" i="2"/>
  <c r="V39" i="2"/>
  <c r="X58" i="2"/>
  <c r="AA53" i="7"/>
  <c r="R11" i="7"/>
  <c r="R19" i="8"/>
  <c r="AA68" i="8"/>
  <c r="X57" i="2"/>
  <c r="X71" i="2"/>
  <c r="P71" i="2"/>
  <c r="S43" i="2"/>
  <c r="K43" i="2"/>
  <c r="V42" i="2"/>
  <c r="N33" i="2"/>
  <c r="N42" i="2"/>
  <c r="R42" i="7"/>
  <c r="R39" i="2"/>
  <c r="V45" i="2"/>
  <c r="N45" i="2"/>
  <c r="U42" i="2"/>
  <c r="M42" i="2"/>
  <c r="T39" i="2"/>
  <c r="X60" i="2"/>
  <c r="R56" i="7"/>
  <c r="U43" i="2"/>
  <c r="M43" i="2"/>
  <c r="X56" i="2"/>
  <c r="W39" i="2"/>
  <c r="W45" i="2"/>
  <c r="U39" i="2"/>
  <c r="R34" i="7"/>
  <c r="R40" i="2"/>
  <c r="P23" i="2"/>
  <c r="U45" i="2"/>
  <c r="M45" i="2"/>
  <c r="T42" i="2"/>
  <c r="L42" i="2"/>
  <c r="X61" i="2"/>
  <c r="R27" i="7"/>
  <c r="R35" i="7"/>
  <c r="R43" i="7"/>
  <c r="R24" i="7"/>
  <c r="R23" i="7"/>
  <c r="X63" i="2"/>
  <c r="P63" i="2"/>
  <c r="R42" i="2"/>
  <c r="J42" i="2"/>
  <c r="M32" i="2"/>
  <c r="R44" i="2"/>
  <c r="U41" i="2"/>
  <c r="X65" i="2"/>
  <c r="P65" i="2"/>
  <c r="R45" i="7"/>
  <c r="R43" i="2"/>
  <c r="W44" i="2"/>
  <c r="O44" i="2"/>
  <c r="P64" i="2"/>
  <c r="X64" i="2"/>
  <c r="V44" i="2"/>
  <c r="N44" i="2"/>
  <c r="D32" i="2"/>
  <c r="L32" i="2" s="1"/>
  <c r="R29" i="7"/>
  <c r="R37" i="7"/>
  <c r="R45" i="2"/>
  <c r="P18" i="2"/>
  <c r="U44" i="2"/>
  <c r="M44" i="2"/>
  <c r="T41" i="2"/>
  <c r="K32" i="2"/>
  <c r="X66" i="2"/>
  <c r="P66" i="2"/>
  <c r="R19" i="7"/>
  <c r="P75" i="2"/>
  <c r="P17" i="2"/>
  <c r="T44" i="2"/>
  <c r="L44" i="2"/>
  <c r="S41" i="2"/>
  <c r="P67" i="2"/>
  <c r="X67" i="2"/>
  <c r="R30" i="7"/>
  <c r="R38" i="7"/>
  <c r="R46" i="7"/>
  <c r="R18" i="7"/>
  <c r="G33" i="2"/>
  <c r="O45" i="2"/>
  <c r="L45" i="2"/>
  <c r="X72" i="2"/>
  <c r="P72" i="2"/>
  <c r="X73" i="2"/>
  <c r="P73" i="2"/>
  <c r="P74" i="2"/>
  <c r="X74" i="2"/>
  <c r="H39" i="2"/>
  <c r="H43" i="2"/>
  <c r="P47" i="2" s="1"/>
  <c r="AA60" i="8"/>
  <c r="AA64" i="8"/>
  <c r="R31" i="8"/>
  <c r="R23" i="8"/>
  <c r="R15" i="8"/>
  <c r="AA58" i="8"/>
  <c r="R64" i="8"/>
  <c r="R28" i="8"/>
  <c r="R20" i="8"/>
  <c r="AA53" i="8"/>
  <c r="AA61" i="8"/>
  <c r="AA65" i="8"/>
  <c r="AA69" i="8"/>
  <c r="AA57" i="8"/>
  <c r="R18" i="8"/>
  <c r="R73" i="8"/>
  <c r="AA73" i="8"/>
  <c r="AA54" i="8"/>
  <c r="AA62" i="8"/>
  <c r="AA66" i="8"/>
  <c r="R70" i="8"/>
  <c r="R74" i="8"/>
  <c r="R65" i="8"/>
  <c r="R66" i="8"/>
  <c r="R16" i="8"/>
  <c r="R69" i="8"/>
  <c r="R27" i="8"/>
  <c r="AA74" i="8"/>
  <c r="R30" i="8"/>
  <c r="R26" i="8"/>
  <c r="R22" i="8"/>
  <c r="AA55" i="8"/>
  <c r="AA59" i="8"/>
  <c r="AA63" i="8"/>
  <c r="AA67" i="8"/>
  <c r="AA71" i="8"/>
  <c r="AA72" i="8"/>
  <c r="AA56" i="8"/>
  <c r="R32" i="8"/>
  <c r="R24" i="8"/>
  <c r="R71" i="8"/>
  <c r="R67" i="8"/>
  <c r="R63" i="8"/>
  <c r="R29" i="8"/>
  <c r="R25" i="8"/>
  <c r="R21" i="8"/>
  <c r="R17" i="8"/>
  <c r="R13" i="8"/>
  <c r="K44" i="8"/>
  <c r="K55" i="7"/>
  <c r="AA52" i="7"/>
  <c r="K56" i="7"/>
  <c r="K57" i="7"/>
  <c r="AA58" i="7"/>
  <c r="H38" i="2"/>
  <c r="H42" i="2"/>
  <c r="P46" i="2" s="1"/>
  <c r="H44" i="2"/>
  <c r="H40" i="2"/>
  <c r="H45" i="2"/>
  <c r="X46" i="2" s="1"/>
  <c r="H41" i="2"/>
  <c r="R74" i="2"/>
  <c r="J74" i="2"/>
  <c r="J64" i="2"/>
  <c r="J65" i="2"/>
  <c r="J66" i="2"/>
  <c r="J67" i="2"/>
  <c r="J68" i="2"/>
  <c r="J69" i="2"/>
  <c r="J70" i="2"/>
  <c r="J71" i="2"/>
  <c r="J72" i="2"/>
  <c r="J73" i="2"/>
  <c r="O33" i="2" l="1"/>
  <c r="J32" i="2"/>
  <c r="H32" i="2"/>
  <c r="P32" i="2" s="1"/>
  <c r="X43" i="2"/>
  <c r="P43" i="2"/>
  <c r="M33" i="2"/>
  <c r="X41" i="2"/>
  <c r="P45" i="2"/>
  <c r="X45" i="2"/>
  <c r="J33" i="2"/>
  <c r="X39" i="2"/>
  <c r="X40" i="2"/>
  <c r="X44" i="2"/>
  <c r="P44" i="2"/>
  <c r="X42" i="2"/>
  <c r="P42" i="2"/>
  <c r="AA57" i="7"/>
  <c r="R57" i="7"/>
  <c r="AA55" i="7"/>
  <c r="AA56" i="7"/>
  <c r="K33" i="2"/>
  <c r="L33" i="2"/>
  <c r="H33" i="2"/>
  <c r="J43" i="2"/>
  <c r="J44" i="2"/>
  <c r="J45" i="2"/>
  <c r="P33" i="2" l="1"/>
</calcChain>
</file>

<file path=xl/sharedStrings.xml><?xml version="1.0" encoding="utf-8"?>
<sst xmlns="http://schemas.openxmlformats.org/spreadsheetml/2006/main" count="1355" uniqueCount="78">
  <si>
    <t>Total</t>
  </si>
  <si>
    <t>Description</t>
  </si>
  <si>
    <t>Contact</t>
  </si>
  <si>
    <t>Source:</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</si>
  <si>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</si>
  <si>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</si>
  <si>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Last Updated:</t>
  </si>
  <si>
    <t>Tab</t>
  </si>
  <si>
    <t>Frequency</t>
  </si>
  <si>
    <t>Start Period</t>
  </si>
  <si>
    <t>Last Period</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</si>
  <si>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</si>
  <si>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</si>
  <si>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</si>
  <si>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</si>
  <si>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</si>
  <si>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Security:</t>
  </si>
  <si>
    <t>Series:</t>
  </si>
  <si>
    <t>Units:</t>
  </si>
  <si>
    <t>Note:</t>
  </si>
  <si>
    <t>Issuance</t>
  </si>
  <si>
    <t>A, Q</t>
  </si>
  <si>
    <t>A, Q, M</t>
  </si>
  <si>
    <t>3Q20</t>
  </si>
  <si>
    <t>1Q19</t>
  </si>
  <si>
    <t>2Q19</t>
  </si>
  <si>
    <t>3Q19</t>
  </si>
  <si>
    <t>4Q19</t>
  </si>
  <si>
    <t>1Q20</t>
  </si>
  <si>
    <t>2Q20</t>
  </si>
  <si>
    <t>4Q20</t>
  </si>
  <si>
    <t>1Q21</t>
  </si>
  <si>
    <t>2Q21</t>
  </si>
  <si>
    <t>3Q21</t>
  </si>
  <si>
    <t>4Q21</t>
  </si>
  <si>
    <t>1980</t>
  </si>
  <si>
    <t>$ Billion</t>
  </si>
  <si>
    <t>Trading Volume</t>
  </si>
  <si>
    <t>n/a</t>
  </si>
  <si>
    <t>Y/Y Change</t>
  </si>
  <si>
    <t>Outstanding</t>
  </si>
  <si>
    <t>US Fixed Income Securities: Issuance, Trading Volume, Outstanding</t>
  </si>
  <si>
    <t>US Fixed Income Securities: Issuance</t>
  </si>
  <si>
    <t>US Fixed Income Securities: Trading Volume</t>
  </si>
  <si>
    <t>US Fixed Income Securities: Outstanding</t>
  </si>
  <si>
    <t>Municipal</t>
  </si>
  <si>
    <t>Treasury</t>
  </si>
  <si>
    <t>Mortgage-Related</t>
  </si>
  <si>
    <t>Corporate Debt</t>
  </si>
  <si>
    <t>Federal Agency Securities</t>
  </si>
  <si>
    <t>Asset-Backed</t>
  </si>
  <si>
    <t>US Fixed Income Securities</t>
  </si>
  <si>
    <t>Bloomberg, Dealogic, Refinitiv, US Agencies, US Treasury</t>
  </si>
  <si>
    <t>Treasury = long-term only, interest bearing marketable coupon public debt. Includes floating rate notes; Mortgage-Related = GNMA, FNMA, and FHLMC mortgage-backed securities and CMOs and private-label MBS/CMOs; Corporate Debt = all non-convertible and convertible debt, MTNs and Yankee bonds, but excludes CDs and federal agency debt; Federal Agency = agency debt of Fannie Mae, Freddie Mac, Farmer Mac, FHLB, the Farm Credit System, and federal budget agencies (e.g., TVA), beginning with 2004, Sallie Mae has been excluded due to privatization.</t>
  </si>
  <si>
    <t>Money Markets</t>
  </si>
  <si>
    <t>Municipal = due to the change in underlying sourcing from the Federal Reserve, muncipal securities outstanding has been restated from 2004 onward and revised upward by about $840 billion; Treasury = interest bearing marketable coupon public debt; Mortgage-Related = GNMA, FNMA, and FHLMC mortgage-backed securities and CMOs and private-label MBS/CMO; Corporate Debt = 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 Federal Agency = agency debt of Fannie Mae, Freddie Mac, Farmer Mac, FHLB, the Farm Credit System, and federal budget agencies (e.g., TVA). Beginning with 2004, Sallie Mae has been excluded due to privatization. Beginning in 2010 Q1, the Federal Reserve Flow of Funds is no longer our source of agency debt going forward due to FAS 166/167 changes; Asset-Backed = includes auto, credit card, home equity, manufacturing, student loans and other; USD-denominated CDOs are also included; Money Markets = includes commercial paper, bankers acceptances, and large time deposits.</t>
  </si>
  <si>
    <t>Bloomberg, The Federal Reserve, US Agencies, US Treasury</t>
  </si>
  <si>
    <t>Agency MBS</t>
  </si>
  <si>
    <t>Non-Agency MBS</t>
  </si>
  <si>
    <t>Federal Reserve Bank of New York, FINRA TRACE, Municipal Securities Rulemaking Board</t>
  </si>
  <si>
    <t>M/M or Q/Q Change</t>
  </si>
  <si>
    <t>Q/Q Change</t>
  </si>
  <si>
    <t>YTD 2020</t>
  </si>
  <si>
    <t>YTD 2021</t>
  </si>
  <si>
    <t>Average daily trading volumes. Municipal = figures are sourced from daily averages not from MSRB's yearbook. Treasury = primary dealer reporting, includes double counting of some trades. Aagency MBS = Full year 2011 and year to date 2011 average figures are only sourced from FINRA daily volumes; annual figures are also sourced from daily figures. Non-Agency MBS = includes CMBS figures; daily figures include 144A trades but do not include certain subcategories in which there are &lt;5 trades made; new issue transactions are sometimes included. Corporate Debt = includes nonconvertible bonds only; annual and quarterly figures are sourced from FINRA's yearbook when available; monthly and YTD figures are sourced from daily reporting and are subject to 5:15pm cutoff which causes monthly volumes to be understated. Federal Agency = annual and quarterly figures sourced from FINRA's yearbook when available; monthly and YTD figures are sourced from daily reporting and are subject to 5:15pm cutoff which causes monthly volumes to be understated. ABS =  includes CMBS figures, but also include CDO and Other trading volumes; daily figures include 144A trades but do not include certain subcategories in which there are &lt;5 trades made; new issue transactions are sometimes included.</t>
  </si>
  <si>
    <t>Fixed Income Outstanding Breakout</t>
  </si>
  <si>
    <t>UST</t>
  </si>
  <si>
    <t>MBS</t>
  </si>
  <si>
    <t>Corporates</t>
  </si>
  <si>
    <t>Munis</t>
  </si>
  <si>
    <t>Agency</t>
  </si>
  <si>
    <t>ABS</t>
  </si>
  <si>
    <t>MMs</t>
  </si>
  <si>
    <t>Fixed Income Issuance Breakout</t>
  </si>
  <si>
    <t>(as of 1Q21)</t>
  </si>
  <si>
    <t>July 2021</t>
  </si>
  <si>
    <t>(as of July 2021)</t>
  </si>
  <si>
    <t xml:space="preserve">the </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</si>
</sst>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00_);_(* \(#,##0.00\);_(* &quot;-&quot;??_);_(@_)"/>
    <numFmt numFmtId="177" formatCode="#,##0.0"/>
    <numFmt numFmtId="178" formatCode="0.0%"/>
    <numFmt numFmtId="179" formatCode="[$-409]mmm\-yy;@"/>
    <numFmt numFmtId="180" formatCode="#,##0.00000000000"/>
    <numFmt numFmtId="181" formatCode="m/d/yy;@"/>
  </numFmts>
  <fonts count="51">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黑体"/>
      <family val="2"/>
      <scheme val="minor"/>
    </font>
    <font>
      <u/>
      <sz val="10"/>
      <color indexed="36"/>
      <name val="黑体"/>
      <family val="2"/>
      <scheme val="minor"/>
    </font>
    <font>
      <u/>
      <sz val="10"/>
      <color indexed="12"/>
      <name val="黑体"/>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黑体"/>
      <family val="2"/>
      <scheme val="major"/>
    </font>
    <font>
      <sz val="9"/>
      <color theme="1"/>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
      <sz val="9"/>
      <name val="宋体"/>
      <family val="3"/>
      <charset val="134"/>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176" fontId="20" fillId="0" borderId="0" applyFont="0" applyFill="0" applyBorder="0" applyAlignment="0" applyProtection="0"/>
    <xf numFmtId="176" fontId="24" fillId="0" borderId="0" applyFont="0" applyFill="0" applyBorder="0" applyAlignment="0" applyProtection="0"/>
    <xf numFmtId="4" fontId="23" fillId="0" borderId="0" applyFont="0" applyFill="0" applyBorder="0" applyAlignment="0" applyProtection="0"/>
    <xf numFmtId="176" fontId="20" fillId="0" borderId="0" applyFont="0" applyFill="0" applyBorder="0" applyAlignment="0" applyProtection="0"/>
    <xf numFmtId="4" fontId="23" fillId="0" borderId="0" applyFont="0" applyFill="0" applyBorder="0" applyAlignment="0" applyProtection="0"/>
    <xf numFmtId="176" fontId="32"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5"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0" fillId="0" borderId="0" applyFont="0" applyFill="0" applyBorder="0" applyAlignment="0" applyProtection="0"/>
    <xf numFmtId="176" fontId="21" fillId="0" borderId="0" applyFont="0" applyFill="0" applyBorder="0" applyAlignment="0" applyProtection="0"/>
    <xf numFmtId="176"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cellStyleXfs>
  <cellXfs count="70">
    <xf numFmtId="0" fontId="0" fillId="0" borderId="0" xfId="0"/>
    <xf numFmtId="0" fontId="37" fillId="18" borderId="0" xfId="102" applyFont="1" applyFill="1"/>
    <xf numFmtId="181" fontId="37" fillId="18" borderId="0" xfId="102" applyNumberFormat="1" applyFont="1" applyFill="1" applyAlignment="1">
      <alignment horizontal="left"/>
    </xf>
    <xf numFmtId="0" fontId="37" fillId="18" borderId="0" xfId="102" applyFont="1" applyFill="1" applyAlignment="1">
      <alignment horizontal="left"/>
    </xf>
    <xf numFmtId="49" fontId="38" fillId="18" borderId="0" xfId="102" applyNumberFormat="1" applyFont="1" applyFill="1" applyAlignment="1">
      <alignment horizontal="left"/>
    </xf>
    <xf numFmtId="0" fontId="37" fillId="18" borderId="0" xfId="102" quotePrefix="1" applyFont="1" applyFill="1"/>
    <xf numFmtId="49" fontId="37" fillId="18" borderId="0" xfId="102" quotePrefix="1" applyNumberFormat="1" applyFont="1" applyFill="1" applyAlignment="1">
      <alignment horizontal="left"/>
    </xf>
    <xf numFmtId="0" fontId="39" fillId="18" borderId="0" xfId="102" applyFont="1" applyFill="1"/>
    <xf numFmtId="49" fontId="37" fillId="18" borderId="0" xfId="102" applyNumberFormat="1" applyFont="1" applyFill="1" applyAlignment="1">
      <alignment horizontal="left"/>
    </xf>
    <xf numFmtId="14" fontId="37" fillId="18" borderId="0" xfId="102" applyNumberFormat="1" applyFont="1" applyFill="1" applyAlignment="1">
      <alignment horizontal="left"/>
    </xf>
    <xf numFmtId="0" fontId="35" fillId="18" borderId="0" xfId="87" applyFont="1" applyFill="1" applyAlignment="1" applyProtection="1"/>
    <xf numFmtId="0" fontId="40" fillId="18" borderId="0" xfId="102" applyFont="1" applyFill="1"/>
    <xf numFmtId="0" fontId="41" fillId="18" borderId="0" xfId="105" applyFont="1" applyFill="1" applyAlignment="1">
      <alignment horizontal="left" wrapText="1"/>
    </xf>
    <xf numFmtId="0" fontId="26" fillId="18" borderId="0" xfId="105" applyFont="1" applyFill="1" applyAlignment="1">
      <alignment horizontal="left"/>
    </xf>
    <xf numFmtId="0" fontId="42" fillId="18" borderId="0" xfId="87" applyFont="1" applyFill="1" applyAlignment="1" applyProtection="1"/>
    <xf numFmtId="0" fontId="38" fillId="18" borderId="0" xfId="0" applyFont="1" applyFill="1"/>
    <xf numFmtId="0" fontId="38" fillId="18" borderId="0" xfId="0" applyFont="1" applyFill="1" applyAlignment="1">
      <alignment horizontal="left"/>
    </xf>
    <xf numFmtId="0" fontId="40" fillId="18" borderId="0" xfId="0" applyFont="1" applyFill="1" applyAlignment="1">
      <alignment horizontal="left"/>
    </xf>
    <xf numFmtId="0" fontId="40" fillId="18" borderId="0" xfId="0" applyFont="1" applyFill="1" applyAlignment="1">
      <alignment horizontal="left" vertical="center"/>
    </xf>
    <xf numFmtId="179" fontId="43"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8" fillId="18" borderId="0" xfId="102" applyFont="1" applyFill="1"/>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0" fontId="28" fillId="18" borderId="0" xfId="0" applyFont="1" applyFill="1"/>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77" fontId="28" fillId="18" borderId="0" xfId="101" applyNumberFormat="1" applyFont="1" applyFill="1" applyAlignment="1">
      <alignment horizontal="center"/>
    </xf>
    <xf numFmtId="177" fontId="28" fillId="18" borderId="0" xfId="0" applyNumberFormat="1" applyFont="1" applyFill="1" applyBorder="1" applyAlignment="1">
      <alignment horizontal="center"/>
    </xf>
    <xf numFmtId="180" fontId="28" fillId="18" borderId="0" xfId="101" applyNumberFormat="1" applyFont="1" applyFill="1" applyAlignment="1">
      <alignment horizontal="center"/>
    </xf>
    <xf numFmtId="177" fontId="28" fillId="18" borderId="0" xfId="97" applyNumberFormat="1" applyFont="1" applyFill="1" applyAlignment="1">
      <alignment horizontal="center"/>
    </xf>
    <xf numFmtId="177" fontId="28" fillId="18" borderId="0" xfId="0" applyNumberFormat="1" applyFont="1" applyFill="1" applyAlignment="1">
      <alignment horizontal="center"/>
    </xf>
    <xf numFmtId="177" fontId="28" fillId="18" borderId="0" xfId="97" applyNumberFormat="1" applyFont="1" applyFill="1" applyBorder="1" applyAlignment="1">
      <alignment horizontal="center"/>
    </xf>
    <xf numFmtId="177" fontId="28" fillId="18" borderId="0" xfId="127" applyNumberFormat="1" applyFont="1" applyFill="1" applyAlignment="1">
      <alignment horizontal="center"/>
    </xf>
    <xf numFmtId="178" fontId="28" fillId="18" borderId="0" xfId="101" applyNumberFormat="1" applyFont="1" applyFill="1" applyAlignment="1">
      <alignment horizontal="center"/>
    </xf>
    <xf numFmtId="0" fontId="44" fillId="18" borderId="0" xfId="0" applyFont="1" applyFill="1" applyAlignment="1">
      <alignment horizontal="center"/>
    </xf>
    <xf numFmtId="0" fontId="45" fillId="18" borderId="0" xfId="0" applyFont="1" applyFill="1" applyAlignment="1">
      <alignment horizontal="center"/>
    </xf>
    <xf numFmtId="0" fontId="46" fillId="18" borderId="0" xfId="0" applyFont="1" applyFill="1" applyAlignment="1">
      <alignment horizontal="center"/>
    </xf>
    <xf numFmtId="0" fontId="46" fillId="18" borderId="0" xfId="0" applyFont="1" applyFill="1" applyAlignment="1">
      <alignment horizontal="center" vertical="center"/>
    </xf>
    <xf numFmtId="0" fontId="47" fillId="18" borderId="12" xfId="0" applyFont="1" applyFill="1" applyBorder="1" applyAlignment="1">
      <alignment horizontal="center" wrapText="1"/>
    </xf>
    <xf numFmtId="178" fontId="46" fillId="18" borderId="0" xfId="137" applyNumberFormat="1" applyFont="1" applyFill="1" applyAlignment="1">
      <alignment horizontal="center" vertical="center"/>
    </xf>
    <xf numFmtId="0" fontId="34" fillId="18" borderId="0" xfId="87" applyFont="1" applyFill="1" applyAlignment="1" applyProtection="1"/>
    <xf numFmtId="0" fontId="35" fillId="18" borderId="0" xfId="88" applyFont="1" applyFill="1" applyAlignment="1" applyProtection="1"/>
    <xf numFmtId="0" fontId="47" fillId="18" borderId="10" xfId="0" applyFont="1" applyFill="1" applyBorder="1" applyAlignment="1">
      <alignment horizontal="center" wrapText="1"/>
    </xf>
    <xf numFmtId="177" fontId="49" fillId="18" borderId="0" xfId="101" applyNumberFormat="1" applyFont="1" applyFill="1" applyAlignment="1">
      <alignment horizontal="center"/>
    </xf>
    <xf numFmtId="0" fontId="49" fillId="18" borderId="0" xfId="101" applyFont="1" applyFill="1" applyAlignment="1">
      <alignment horizontal="center"/>
    </xf>
    <xf numFmtId="178" fontId="49" fillId="18" borderId="0" xfId="137" applyNumberFormat="1" applyFont="1" applyFill="1" applyAlignment="1">
      <alignment horizontal="center"/>
    </xf>
    <xf numFmtId="0" fontId="30" fillId="18" borderId="11" xfId="0" applyFont="1" applyFill="1" applyBorder="1" applyAlignment="1"/>
    <xf numFmtId="177" fontId="28" fillId="19" borderId="0" xfId="101" applyNumberFormat="1" applyFont="1" applyFill="1" applyAlignment="1">
      <alignment horizontal="center"/>
    </xf>
    <xf numFmtId="0" fontId="28" fillId="19" borderId="0" xfId="105" applyFont="1" applyFill="1" applyAlignment="1">
      <alignment horizontal="left"/>
    </xf>
    <xf numFmtId="177" fontId="28" fillId="19" borderId="0" xfId="0" applyNumberFormat="1" applyFont="1" applyFill="1" applyBorder="1" applyAlignment="1">
      <alignment horizontal="center"/>
    </xf>
    <xf numFmtId="178" fontId="49" fillId="19" borderId="0" xfId="137" applyNumberFormat="1" applyFont="1" applyFill="1" applyAlignment="1">
      <alignment horizontal="center"/>
    </xf>
    <xf numFmtId="0" fontId="28" fillId="19" borderId="0" xfId="101" applyFont="1" applyFill="1" applyAlignment="1">
      <alignment horizontal="center"/>
    </xf>
    <xf numFmtId="177" fontId="49" fillId="19" borderId="0" xfId="101" applyNumberFormat="1" applyFont="1" applyFill="1" applyAlignment="1">
      <alignment horizontal="center"/>
    </xf>
    <xf numFmtId="0" fontId="38" fillId="18" borderId="0" xfId="102" applyFont="1" applyFill="1"/>
    <xf numFmtId="178" fontId="37" fillId="18" borderId="0" xfId="137" applyNumberFormat="1" applyFont="1" applyFill="1"/>
    <xf numFmtId="0" fontId="41" fillId="18" borderId="0" xfId="105" applyFont="1" applyFill="1" applyAlignment="1">
      <alignment horizontal="left" vertical="top" wrapText="1"/>
    </xf>
    <xf numFmtId="0" fontId="26" fillId="18" borderId="0" xfId="105" applyFont="1" applyFill="1" applyAlignment="1">
      <alignment horizontal="left" vertical="top" wrapText="1"/>
    </xf>
    <xf numFmtId="0" fontId="38" fillId="18" borderId="0" xfId="102" applyFont="1" applyFill="1"/>
    <xf numFmtId="0" fontId="47" fillId="18" borderId="11" xfId="0" applyFont="1" applyFill="1" applyBorder="1" applyAlignment="1">
      <alignment horizontal="center" vertical="center"/>
    </xf>
  </cellXfs>
  <cellStyles count="158">
    <cellStyle name="20% - Accent1 2" xfId="2" xr:uid="{00000000-0005-0000-0000-000001000000}"/>
    <cellStyle name="20% - Accent2 2" xfId="4" xr:uid="{00000000-0005-0000-0000-000003000000}"/>
    <cellStyle name="20% - Accent3 2" xfId="6" xr:uid="{00000000-0005-0000-0000-000005000000}"/>
    <cellStyle name="20% - Accent4 2" xfId="8" xr:uid="{00000000-0005-0000-0000-000007000000}"/>
    <cellStyle name="20% - Accent5 2" xfId="10" xr:uid="{00000000-0005-0000-0000-000009000000}"/>
    <cellStyle name="20% - Accent6 2" xfId="12" xr:uid="{00000000-0005-0000-0000-00000B000000}"/>
    <cellStyle name="20% - 着色 1" xfId="1" builtinId="30" customBuiltin="1"/>
    <cellStyle name="20% - 着色 2" xfId="3" builtinId="34" customBuiltin="1"/>
    <cellStyle name="20% - 着色 3" xfId="5" builtinId="38" customBuiltin="1"/>
    <cellStyle name="20% - 着色 4" xfId="7" builtinId="42" customBuiltin="1"/>
    <cellStyle name="20% - 着色 5" xfId="9" builtinId="46" customBuiltin="1"/>
    <cellStyle name="20% - 着色 6" xfId="11" builtinId="50" customBuiltin="1"/>
    <cellStyle name="40% - Accent1 2" xfId="14" xr:uid="{00000000-0005-0000-0000-00000D000000}"/>
    <cellStyle name="40% - Accent2 2" xfId="16" xr:uid="{00000000-0005-0000-0000-00000F000000}"/>
    <cellStyle name="40% - Accent3 2" xfId="18" xr:uid="{00000000-0005-0000-0000-000011000000}"/>
    <cellStyle name="40% - Accent4 2" xfId="20" xr:uid="{00000000-0005-0000-0000-000013000000}"/>
    <cellStyle name="40% - Accent5 2" xfId="22" xr:uid="{00000000-0005-0000-0000-000015000000}"/>
    <cellStyle name="40% - Accent6 2" xfId="24" xr:uid="{00000000-0005-0000-0000-000017000000}"/>
    <cellStyle name="40% - 着色 1" xfId="13" builtinId="31" customBuiltin="1"/>
    <cellStyle name="40% - 着色 2" xfId="15" builtinId="35" customBuiltin="1"/>
    <cellStyle name="40% - 着色 3" xfId="17" builtinId="39" customBuiltin="1"/>
    <cellStyle name="40% - 着色 4" xfId="19" builtinId="43" customBuiltin="1"/>
    <cellStyle name="40% - 着色 5" xfId="21" builtinId="47" customBuiltin="1"/>
    <cellStyle name="40% - 着色 6" xfId="23" builtinId="51" customBuiltin="1"/>
    <cellStyle name="60% - Accent1 2" xfId="26" xr:uid="{00000000-0005-0000-0000-000019000000}"/>
    <cellStyle name="60% - Accent2 2" xfId="28" xr:uid="{00000000-0005-0000-0000-00001B000000}"/>
    <cellStyle name="60% - Accent3 2" xfId="30" xr:uid="{00000000-0005-0000-0000-00001D000000}"/>
    <cellStyle name="60% - Accent4 2" xfId="32" xr:uid="{00000000-0005-0000-0000-00001F000000}"/>
    <cellStyle name="60% - Accent5 2" xfId="34" xr:uid="{00000000-0005-0000-0000-000021000000}"/>
    <cellStyle name="60% - Accent6 2" xfId="36" xr:uid="{00000000-0005-0000-0000-000023000000}"/>
    <cellStyle name="60% - 着色 1" xfId="25" builtinId="32" customBuiltin="1"/>
    <cellStyle name="60% - 着色 2" xfId="27" builtinId="36" customBuiltin="1"/>
    <cellStyle name="60% - 着色 3" xfId="29" builtinId="40" customBuiltin="1"/>
    <cellStyle name="60% - 着色 4" xfId="31" builtinId="44" customBuiltin="1"/>
    <cellStyle name="60% - 着色 5" xfId="33" builtinId="48" customBuiltin="1"/>
    <cellStyle name="60% - 着色 6" xfId="35" builtinId="52" customBuiltin="1"/>
    <cellStyle name="Accent1 2" xfId="38" xr:uid="{00000000-0005-0000-0000-000025000000}"/>
    <cellStyle name="Accent2 2" xfId="40" xr:uid="{00000000-0005-0000-0000-000027000000}"/>
    <cellStyle name="Accent3 2" xfId="42" xr:uid="{00000000-0005-0000-0000-000029000000}"/>
    <cellStyle name="Accent4 2" xfId="44" xr:uid="{00000000-0005-0000-0000-00002B000000}"/>
    <cellStyle name="Accent5 2" xfId="46" xr:uid="{00000000-0005-0000-0000-00002D000000}"/>
    <cellStyle name="Accent6 2" xfId="48" xr:uid="{00000000-0005-0000-0000-00002F000000}"/>
    <cellStyle name="Bad 2" xfId="50" xr:uid="{00000000-0005-0000-0000-000031000000}"/>
    <cellStyle name="Calculation 2" xfId="52" xr:uid="{00000000-0005-0000-0000-000033000000}"/>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2" xfId="74" xr:uid="{00000000-0005-0000-0000-000049000000}"/>
    <cellStyle name="Good 2" xfId="77" xr:uid="{00000000-0005-0000-0000-00004C000000}"/>
    <cellStyle name="head" xfId="78" xr:uid="{00000000-0005-0000-0000-00004D000000}"/>
    <cellStyle name="Heading 1 2" xfId="80" xr:uid="{00000000-0005-0000-0000-00004F000000}"/>
    <cellStyle name="Heading 2 2" xfId="82" xr:uid="{00000000-0005-0000-0000-000051000000}"/>
    <cellStyle name="Heading 3 2" xfId="84" xr:uid="{00000000-0005-0000-0000-000053000000}"/>
    <cellStyle name="Heading 4 2" xfId="86" xr:uid="{00000000-0005-0000-0000-000055000000}"/>
    <cellStyle name="Hyperlink 2" xfId="88" xr:uid="{00000000-0005-0000-0000-000057000000}"/>
    <cellStyle name="Hyperlink 2 2" xfId="89" xr:uid="{00000000-0005-0000-0000-000058000000}"/>
    <cellStyle name="Hyperlink 3" xfId="90" xr:uid="{00000000-0005-0000-0000-000059000000}"/>
    <cellStyle name="Input 2" xfId="92" xr:uid="{00000000-0005-0000-0000-00005B000000}"/>
    <cellStyle name="Linked Cell 2" xfId="94" xr:uid="{00000000-0005-0000-0000-00005D000000}"/>
    <cellStyle name="Neutral 2" xfId="96" xr:uid="{00000000-0005-0000-0000-00005F00000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2" xfId="136" xr:uid="{00000000-0005-0000-0000-000089000000}"/>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2" xfId="152" xr:uid="{00000000-0005-0000-0000-000099000000}"/>
    <cellStyle name="Total 2" xfId="154" xr:uid="{00000000-0005-0000-0000-00009B000000}"/>
    <cellStyle name="Warning Text 2" xfId="156" xr:uid="{00000000-0005-0000-0000-00009D000000}"/>
    <cellStyle name="百分比" xfId="137" builtinId="5"/>
    <cellStyle name="标题" xfId="151" builtinId="15" customBuiltin="1"/>
    <cellStyle name="标题 1" xfId="79" builtinId="16" customBuiltin="1"/>
    <cellStyle name="标题 2" xfId="81" builtinId="17" customBuiltin="1"/>
    <cellStyle name="标题 3" xfId="83" builtinId="18" customBuiltin="1"/>
    <cellStyle name="标题 4" xfId="85" builtinId="19" customBuiltin="1"/>
    <cellStyle name="差" xfId="49" builtinId="27" customBuiltin="1"/>
    <cellStyle name="常规" xfId="0" builtinId="0"/>
    <cellStyle name="超链接" xfId="87" builtinId="8" customBuiltin="1"/>
    <cellStyle name="好" xfId="76" builtinId="26" customBuiltin="1"/>
    <cellStyle name="汇总" xfId="153" builtinId="25" customBuiltin="1"/>
    <cellStyle name="计算" xfId="51" builtinId="22" customBuiltin="1"/>
    <cellStyle name="检查单元格" xfId="53" builtinId="23" customBuiltin="1"/>
    <cellStyle name="解释性文本" xfId="73" builtinId="53" customBuiltin="1"/>
    <cellStyle name="警告文本" xfId="155" builtinId="11" customBuiltin="1"/>
    <cellStyle name="链接单元格" xfId="93" builtinId="24" customBuiltin="1"/>
    <cellStyle name="适中" xfId="95" builtinId="28" customBuiltin="1"/>
    <cellStyle name="输出" xfId="135" builtinId="21" customBuiltin="1"/>
    <cellStyle name="输入" xfId="91" builtinId="20" customBuiltin="1"/>
    <cellStyle name="已访问的超链接" xfId="75" builtinId="9" customBuiltin="1"/>
    <cellStyle name="着色 1" xfId="37" builtinId="29" customBuiltin="1"/>
    <cellStyle name="着色 2" xfId="39" builtinId="33" customBuiltin="1"/>
    <cellStyle name="着色 3" xfId="41" builtinId="37" customBuiltin="1"/>
    <cellStyle name="着色 4" xfId="43" builtinId="41" customBuiltin="1"/>
    <cellStyle name="着色 5" xfId="45" builtinId="45" customBuiltin="1"/>
    <cellStyle name="着色 6" xfId="47" builtinId="49" customBuiltin="1"/>
    <cellStyle name="注释" xfId="130" builtinId="1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Outstanding</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zh-CN"/>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4572-4579-AB84-EB6B22CCF4C5}"/>
              </c:ext>
            </c:extLst>
          </c:dPt>
          <c:dPt>
            <c:idx val="1"/>
            <c:bubble3D val="0"/>
            <c:spPr>
              <a:solidFill>
                <a:schemeClr val="accent2"/>
              </a:solidFill>
              <a:ln w="19050">
                <a:noFill/>
              </a:ln>
              <a:effectLst/>
            </c:spPr>
            <c:extLst>
              <c:ext xmlns:c16="http://schemas.microsoft.com/office/drawing/2014/chart" uri="{C3380CC4-5D6E-409C-BE32-E72D297353CC}">
                <c16:uniqueId val="{00000003-4572-4579-AB84-EB6B22CCF4C5}"/>
              </c:ext>
            </c:extLst>
          </c:dPt>
          <c:dPt>
            <c:idx val="2"/>
            <c:bubble3D val="0"/>
            <c:spPr>
              <a:solidFill>
                <a:schemeClr val="accent3"/>
              </a:solidFill>
              <a:ln w="19050">
                <a:noFill/>
              </a:ln>
              <a:effectLst/>
            </c:spPr>
            <c:extLst>
              <c:ext xmlns:c16="http://schemas.microsoft.com/office/drawing/2014/chart" uri="{C3380CC4-5D6E-409C-BE32-E72D297353CC}">
                <c16:uniqueId val="{00000005-4572-4579-AB84-EB6B22CCF4C5}"/>
              </c:ext>
            </c:extLst>
          </c:dPt>
          <c:dPt>
            <c:idx val="3"/>
            <c:bubble3D val="0"/>
            <c:spPr>
              <a:solidFill>
                <a:schemeClr val="accent4"/>
              </a:solidFill>
              <a:ln w="19050">
                <a:noFill/>
              </a:ln>
              <a:effectLst/>
            </c:spPr>
            <c:extLst>
              <c:ext xmlns:c16="http://schemas.microsoft.com/office/drawing/2014/chart" uri="{C3380CC4-5D6E-409C-BE32-E72D297353CC}">
                <c16:uniqueId val="{00000007-4572-4579-AB84-EB6B22CCF4C5}"/>
              </c:ext>
            </c:extLst>
          </c:dPt>
          <c:dPt>
            <c:idx val="4"/>
            <c:bubble3D val="0"/>
            <c:spPr>
              <a:solidFill>
                <a:schemeClr val="accent5"/>
              </a:solidFill>
              <a:ln w="19050">
                <a:noFill/>
              </a:ln>
              <a:effectLst/>
            </c:spPr>
            <c:extLst>
              <c:ext xmlns:c16="http://schemas.microsoft.com/office/drawing/2014/chart" uri="{C3380CC4-5D6E-409C-BE32-E72D297353CC}">
                <c16:uniqueId val="{00000009-4572-4579-AB84-EB6B22CCF4C5}"/>
              </c:ext>
            </c:extLst>
          </c:dPt>
          <c:dPt>
            <c:idx val="5"/>
            <c:bubble3D val="0"/>
            <c:spPr>
              <a:solidFill>
                <a:schemeClr val="accent6"/>
              </a:solidFill>
              <a:ln w="19050">
                <a:noFill/>
              </a:ln>
              <a:effectLst/>
            </c:spPr>
            <c:extLst>
              <c:ext xmlns:c16="http://schemas.microsoft.com/office/drawing/2014/chart" uri="{C3380CC4-5D6E-409C-BE32-E72D297353CC}">
                <c16:uniqueId val="{0000000B-4572-4579-AB84-EB6B22CCF4C5}"/>
              </c:ext>
            </c:extLst>
          </c:dPt>
          <c:dPt>
            <c:idx val="6"/>
            <c:bubble3D val="0"/>
            <c:spPr>
              <a:solidFill>
                <a:srgbClr val="4198A6"/>
              </a:solidFill>
              <a:ln w="19050">
                <a:noFill/>
              </a:ln>
              <a:effectLst/>
            </c:spPr>
            <c:extLst>
              <c:ext xmlns:c16="http://schemas.microsoft.com/office/drawing/2014/chart" uri="{C3380CC4-5D6E-409C-BE32-E72D297353CC}">
                <c16:uniqueId val="{0000000D-4572-4579-AB84-EB6B22CCF4C5}"/>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72-4579-AB84-EB6B22CCF4C5}"/>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72-4579-AB84-EB6B22CCF4C5}"/>
                </c:ext>
              </c:extLst>
            </c:dLbl>
            <c:dLbl>
              <c:idx val="2"/>
              <c:layout>
                <c:manualLayout>
                  <c:x val="0.10648148148148148"/>
                  <c:y val="-1.057596967045785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zh-CN"/>
                </a:p>
              </c:txPr>
              <c:showLegendKey val="0"/>
              <c:showVal val="1"/>
              <c:showCatName val="1"/>
              <c:showSerName val="0"/>
              <c:showPercent val="0"/>
              <c:showBubbleSize val="0"/>
              <c:extLst>
                <c:ext xmlns:c15="http://schemas.microsoft.com/office/drawing/2012/chart" uri="{CE6537A1-D6FC-4f65-9D91-7224C49458BB}">
                  <c15:layout>
                    <c:manualLayout>
                      <c:w val="0.26157407407407407"/>
                      <c:h val="0.19212962962962962"/>
                    </c:manualLayout>
                  </c15:layout>
                </c:ext>
                <c:ext xmlns:c16="http://schemas.microsoft.com/office/drawing/2014/chart" uri="{C3380CC4-5D6E-409C-BE32-E72D297353CC}">
                  <c16:uniqueId val="{00000005-4572-4579-AB84-EB6B22CCF4C5}"/>
                </c:ext>
              </c:extLst>
            </c:dLbl>
            <c:dLbl>
              <c:idx val="3"/>
              <c:layout>
                <c:manualLayout>
                  <c:x val="-5.0211614173228343E-2"/>
                  <c:y val="7.47408136482939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72-4579-AB84-EB6B22CCF4C5}"/>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72-4579-AB84-EB6B22CCF4C5}"/>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72-4579-AB84-EB6B22CCF4C5}"/>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572-4579-AB84-EB6B22CCF4C5}"/>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zh-CN"/>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'[1]pie charts'!$A$7:$A$13</c:f>
              <c:strCache>
                <c:ptCount val="7"/>
                <c:pt idx="0">
                  <c:v>UST</c:v>
                </c:pt>
                <c:pt idx="1">
                  <c:v>MBS</c:v>
                </c:pt>
                <c:pt idx="2">
                  <c:v>Corporates</c:v>
                </c:pt>
                <c:pt idx="3">
                  <c:v>Munis</c:v>
                </c:pt>
                <c:pt idx="4">
                  <c:v>Agency</c:v>
                </c:pt>
                <c:pt idx="5">
                  <c:v>ABS</c:v>
                </c:pt>
                <c:pt idx="6">
                  <c:v>MMs</c:v>
                </c:pt>
              </c:strCache>
            </c:strRef>
          </c:cat>
          <c:val>
            <c:numRef>
              <c:f>'[1]pie charts'!$B$7:$B$13</c:f>
              <c:numCache>
                <c:formatCode>General</c:formatCode>
                <c:ptCount val="7"/>
                <c:pt idx="0">
                  <c:v>0.4119155310245125</c:v>
                </c:pt>
                <c:pt idx="1">
                  <c:v>0.22024566888399166</c:v>
                </c:pt>
                <c:pt idx="2">
                  <c:v>0.20745364819445955</c:v>
                </c:pt>
                <c:pt idx="3">
                  <c:v>7.7576496128425737E-2</c:v>
                </c:pt>
                <c:pt idx="4">
                  <c:v>3.3261612241668848E-2</c:v>
                </c:pt>
                <c:pt idx="5">
                  <c:v>3.0164238448792464E-2</c:v>
                </c:pt>
                <c:pt idx="6">
                  <c:v>1.9382805078149205E-2</c:v>
                </c:pt>
              </c:numCache>
            </c:numRef>
          </c:val>
          <c:extLst>
            <c:ext xmlns:c16="http://schemas.microsoft.com/office/drawing/2014/chart" uri="{C3380CC4-5D6E-409C-BE32-E72D297353CC}">
              <c16:uniqueId val="{0000000E-4572-4579-AB84-EB6B22CCF4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r>
              <a:rPr lang="en-US" b="1"/>
              <a:t>US FI Issuance</a:t>
            </a:r>
          </a:p>
        </c:rich>
      </c:tx>
      <c:overlay val="0"/>
      <c:spPr>
        <a:noFill/>
        <a:ln>
          <a:noFill/>
        </a:ln>
        <a:effectLst/>
      </c:spPr>
      <c:txPr>
        <a:bodyPr rot="0" spcFirstLastPara="1" vertOverflow="ellipsis" vert="horz" wrap="square" anchor="ctr" anchorCtr="1"/>
        <a:lstStyle/>
        <a:p>
          <a:pPr>
            <a:defRPr sz="1080" b="0" i="0" u="none" strike="noStrike" kern="1200" spc="0" baseline="0">
              <a:solidFill>
                <a:sysClr val="windowText" lastClr="000000"/>
              </a:solidFill>
              <a:latin typeface="+mn-lt"/>
              <a:ea typeface="+mn-ea"/>
              <a:cs typeface="+mn-cs"/>
            </a:defRPr>
          </a:pPr>
          <a:endParaRPr lang="zh-CN"/>
        </a:p>
      </c:txPr>
    </c:title>
    <c:autoTitleDeleted val="0"/>
    <c:plotArea>
      <c:layout>
        <c:manualLayout>
          <c:layoutTarget val="inner"/>
          <c:xMode val="edge"/>
          <c:yMode val="edge"/>
          <c:x val="0.11342592592592593"/>
          <c:y val="0.2013888888888889"/>
          <c:w val="0.77314814814814814"/>
          <c:h val="0.77314814814814814"/>
        </c:manualLayout>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BBC8-4E7A-B3A5-EA13C876FD1E}"/>
              </c:ext>
            </c:extLst>
          </c:dPt>
          <c:dPt>
            <c:idx val="1"/>
            <c:bubble3D val="0"/>
            <c:spPr>
              <a:solidFill>
                <a:schemeClr val="accent2"/>
              </a:solidFill>
              <a:ln w="19050">
                <a:noFill/>
              </a:ln>
              <a:effectLst/>
            </c:spPr>
            <c:extLst>
              <c:ext xmlns:c16="http://schemas.microsoft.com/office/drawing/2014/chart" uri="{C3380CC4-5D6E-409C-BE32-E72D297353CC}">
                <c16:uniqueId val="{00000003-BBC8-4E7A-B3A5-EA13C876FD1E}"/>
              </c:ext>
            </c:extLst>
          </c:dPt>
          <c:dPt>
            <c:idx val="2"/>
            <c:bubble3D val="0"/>
            <c:spPr>
              <a:solidFill>
                <a:schemeClr val="accent3"/>
              </a:solidFill>
              <a:ln w="19050">
                <a:noFill/>
              </a:ln>
              <a:effectLst/>
            </c:spPr>
            <c:extLst>
              <c:ext xmlns:c16="http://schemas.microsoft.com/office/drawing/2014/chart" uri="{C3380CC4-5D6E-409C-BE32-E72D297353CC}">
                <c16:uniqueId val="{00000005-BBC8-4E7A-B3A5-EA13C876FD1E}"/>
              </c:ext>
            </c:extLst>
          </c:dPt>
          <c:dPt>
            <c:idx val="3"/>
            <c:bubble3D val="0"/>
            <c:spPr>
              <a:solidFill>
                <a:schemeClr val="accent4"/>
              </a:solidFill>
              <a:ln w="19050">
                <a:noFill/>
              </a:ln>
              <a:effectLst/>
            </c:spPr>
            <c:extLst>
              <c:ext xmlns:c16="http://schemas.microsoft.com/office/drawing/2014/chart" uri="{C3380CC4-5D6E-409C-BE32-E72D297353CC}">
                <c16:uniqueId val="{00000007-BBC8-4E7A-B3A5-EA13C876FD1E}"/>
              </c:ext>
            </c:extLst>
          </c:dPt>
          <c:dPt>
            <c:idx val="4"/>
            <c:bubble3D val="0"/>
            <c:spPr>
              <a:solidFill>
                <a:schemeClr val="accent5"/>
              </a:solidFill>
              <a:ln w="19050">
                <a:noFill/>
              </a:ln>
              <a:effectLst/>
            </c:spPr>
            <c:extLst>
              <c:ext xmlns:c16="http://schemas.microsoft.com/office/drawing/2014/chart" uri="{C3380CC4-5D6E-409C-BE32-E72D297353CC}">
                <c16:uniqueId val="{00000009-BBC8-4E7A-B3A5-EA13C876FD1E}"/>
              </c:ext>
            </c:extLst>
          </c:dPt>
          <c:dPt>
            <c:idx val="5"/>
            <c:bubble3D val="0"/>
            <c:spPr>
              <a:solidFill>
                <a:schemeClr val="accent6"/>
              </a:solidFill>
              <a:ln w="19050">
                <a:noFill/>
              </a:ln>
              <a:effectLst/>
            </c:spPr>
            <c:extLst>
              <c:ext xmlns:c16="http://schemas.microsoft.com/office/drawing/2014/chart" uri="{C3380CC4-5D6E-409C-BE32-E72D297353CC}">
                <c16:uniqueId val="{0000000B-BBC8-4E7A-B3A5-EA13C876FD1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BBC8-4E7A-B3A5-EA13C876FD1E}"/>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C8-4E7A-B3A5-EA13C876FD1E}"/>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C8-4E7A-B3A5-EA13C876FD1E}"/>
                </c:ext>
              </c:extLst>
            </c:dLbl>
            <c:dLbl>
              <c:idx val="2"/>
              <c:layout>
                <c:manualLayout>
                  <c:x val="0.1111111111111111"/>
                  <c:y val="7.49256342957129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zh-CN"/>
                </a:p>
              </c:txPr>
              <c:showLegendKey val="0"/>
              <c:showVal val="1"/>
              <c:showCatName val="1"/>
              <c:showSerName val="0"/>
              <c:showPercent val="0"/>
              <c:showBubbleSize val="0"/>
              <c:extLst>
                <c:ext xmlns:c15="http://schemas.microsoft.com/office/drawing/2012/chart" uri="{CE6537A1-D6FC-4f65-9D91-7224C49458BB}">
                  <c15:layout>
                    <c:manualLayout>
                      <c:w val="0.26157407407407407"/>
                      <c:h val="0.16435185185185186"/>
                    </c:manualLayout>
                  </c15:layout>
                </c:ext>
                <c:ext xmlns:c16="http://schemas.microsoft.com/office/drawing/2014/chart" uri="{C3380CC4-5D6E-409C-BE32-E72D297353CC}">
                  <c16:uniqueId val="{00000005-BBC8-4E7A-B3A5-EA13C876FD1E}"/>
                </c:ext>
              </c:extLst>
            </c:dLbl>
            <c:dLbl>
              <c:idx val="3"/>
              <c:layout>
                <c:manualLayout>
                  <c:x val="-5.0211614173228343E-2"/>
                  <c:y val="7.47408136482939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C8-4E7A-B3A5-EA13C876FD1E}"/>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C8-4E7A-B3A5-EA13C876FD1E}"/>
                </c:ext>
              </c:extLst>
            </c:dLbl>
            <c:dLbl>
              <c:idx val="5"/>
              <c:layout>
                <c:manualLayout>
                  <c:x val="9.7102471566054241E-2"/>
                  <c:y val="1.66994750656167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C8-4E7A-B3A5-EA13C876FD1E}"/>
                </c:ext>
              </c:extLst>
            </c:dLbl>
            <c:dLbl>
              <c:idx val="6"/>
              <c:layout>
                <c:manualLayout>
                  <c:x val="0.12303295421405649"/>
                  <c:y val="2.13845144356955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BC8-4E7A-B3A5-EA13C876F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zh-CN"/>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of Contents'!$M$8:$M$13</c:f>
              <c:strCache>
                <c:ptCount val="6"/>
                <c:pt idx="0">
                  <c:v>UST</c:v>
                </c:pt>
                <c:pt idx="1">
                  <c:v>MBS</c:v>
                </c:pt>
                <c:pt idx="2">
                  <c:v>Corporates</c:v>
                </c:pt>
                <c:pt idx="3">
                  <c:v>Agency</c:v>
                </c:pt>
                <c:pt idx="4">
                  <c:v>Munis</c:v>
                </c:pt>
                <c:pt idx="5">
                  <c:v>ABS</c:v>
                </c:pt>
              </c:strCache>
            </c:strRef>
          </c:cat>
          <c:val>
            <c:numRef>
              <c:f>'Table of Contents'!$N$8:$N$12</c:f>
              <c:numCache>
                <c:formatCode>0.0%</c:formatCode>
                <c:ptCount val="5"/>
                <c:pt idx="0">
                  <c:v>0.24192150063969375</c:v>
                </c:pt>
                <c:pt idx="1">
                  <c:v>0.45059903270391011</c:v>
                </c:pt>
                <c:pt idx="2">
                  <c:v>0.13415043003515495</c:v>
                </c:pt>
                <c:pt idx="3">
                  <c:v>7.2884455660808173E-2</c:v>
                </c:pt>
                <c:pt idx="4">
                  <c:v>5.3288766308215038E-2</c:v>
                </c:pt>
              </c:numCache>
            </c:numRef>
          </c:val>
          <c:extLst>
            <c:ext xmlns:c16="http://schemas.microsoft.com/office/drawing/2014/chart" uri="{C3380CC4-5D6E-409C-BE32-E72D297353CC}">
              <c16:uniqueId val="{0000000E-BBC8-4E7A-B3A5-EA13C876FD1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0</xdr:colOff>
      <xdr:row>16</xdr:row>
      <xdr:rowOff>0</xdr:rowOff>
    </xdr:from>
    <xdr:to>
      <xdr:col>10</xdr:col>
      <xdr:colOff>657225</xdr:colOff>
      <xdr:row>27</xdr:row>
      <xdr:rowOff>57150</xdr:rowOff>
    </xdr:to>
    <xdr:graphicFrame macro="">
      <xdr:nvGraphicFramePr>
        <xdr:cNvPr id="6" name="Chart 5">
          <a:extLst>
            <a:ext uri="{FF2B5EF4-FFF2-40B4-BE49-F238E27FC236}">
              <a16:creationId xmlns:a16="http://schemas.microsoft.com/office/drawing/2014/main" id="{67696E1C-060A-43BC-97F5-B3FC685C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16</xdr:row>
      <xdr:rowOff>0</xdr:rowOff>
    </xdr:from>
    <xdr:to>
      <xdr:col>15</xdr:col>
      <xdr:colOff>657225</xdr:colOff>
      <xdr:row>27</xdr:row>
      <xdr:rowOff>57150</xdr:rowOff>
    </xdr:to>
    <xdr:graphicFrame macro="">
      <xdr:nvGraphicFramePr>
        <xdr:cNvPr id="7" name="Chart 6">
          <a:extLst>
            <a:ext uri="{FF2B5EF4-FFF2-40B4-BE49-F238E27FC236}">
              <a16:creationId xmlns:a16="http://schemas.microsoft.com/office/drawing/2014/main" id="{84F3ACAC-8F40-406F-8E9C-EBE34AFB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Shared%20With%20Me\Research\Data\Data%20-%20Fixed%20Income\Master_FI_Web_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cked charts"/>
      <sheetName val="outstanding data"/>
      <sheetName val="pie charts"/>
    </sheetNames>
    <sheetDataSet>
      <sheetData sheetId="0"/>
      <sheetData sheetId="1"/>
      <sheetData sheetId="2">
        <row r="7">
          <cell r="A7" t="str">
            <v>UST</v>
          </cell>
          <cell r="B7">
            <v>0.4119155310245125</v>
          </cell>
        </row>
        <row r="8">
          <cell r="A8" t="str">
            <v>MBS</v>
          </cell>
          <cell r="B8">
            <v>0.22024566888399166</v>
          </cell>
        </row>
        <row r="9">
          <cell r="A9" t="str">
            <v>Corporates</v>
          </cell>
          <cell r="B9">
            <v>0.20745364819445955</v>
          </cell>
        </row>
        <row r="10">
          <cell r="A10" t="str">
            <v>Munis</v>
          </cell>
          <cell r="B10">
            <v>7.7576496128425737E-2</v>
          </cell>
        </row>
        <row r="11">
          <cell r="A11" t="str">
            <v>Agency</v>
          </cell>
          <cell r="B11">
            <v>3.3261612241668848E-2</v>
          </cell>
        </row>
        <row r="12">
          <cell r="A12" t="str">
            <v>ABS</v>
          </cell>
          <cell r="B12">
            <v>3.0164238448792464E-2</v>
          </cell>
        </row>
        <row r="13">
          <cell r="A13" t="str">
            <v>MMs</v>
          </cell>
          <cell r="B13">
            <v>1.9382805078149205E-2</v>
          </cell>
        </row>
      </sheetData>
    </sheetDataSet>
  </externalBook>
</externalLink>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23"/>
  <sheetViews>
    <sheetView workbookViewId="0"/>
  </sheetViews>
  <sheetFormatPr defaultColWidth="10.3984375" defaultRowHeight="12.75"/>
  <cols>
    <col min="1" max="1" width="5.73046875" style="1" customWidth="1"/>
    <col min="2" max="2" width="15.265625" style="1" customWidth="1"/>
    <col min="3" max="3" width="50.73046875" style="1" customWidth="1"/>
    <col min="4" max="5" width="12.73046875" style="1" customWidth="1"/>
    <col min="6" max="6" width="12.73046875" style="8" customWidth="1"/>
    <col min="7" max="11" width="10.3984375" style="1"/>
    <col min="12" max="12" width="2.73046875" style="1" customWidth="1"/>
    <col min="13" max="16384" width="10.3984375" style="1"/>
  </cols>
  <sheetData>
    <row r="1" spans="2:17" ht="13.15">
      <c r="B1" s="68" t="s">
        <v>41</v>
      </c>
      <c r="C1" s="68"/>
      <c r="D1" s="68"/>
      <c r="E1" s="68"/>
      <c r="F1" s="68"/>
    </row>
    <row r="2" spans="2:17" ht="13.15">
      <c r="B2" s="1" t="s">
        <v>6</v>
      </c>
      <c r="C2" s="2">
        <v>44417</v>
      </c>
      <c r="D2" s="21"/>
      <c r="E2" s="21"/>
      <c r="F2" s="21"/>
    </row>
    <row r="5" spans="2:17" ht="13.15">
      <c r="B5" s="21" t="s">
        <v>7</v>
      </c>
      <c r="C5" s="21" t="s">
        <v>1</v>
      </c>
      <c r="D5" s="21" t="s">
        <v>8</v>
      </c>
      <c r="E5" s="21" t="s">
        <v>9</v>
      </c>
      <c r="F5" s="4" t="s">
        <v>10</v>
      </c>
      <c r="H5" s="64" t="s">
        <v>65</v>
      </c>
      <c r="M5" s="64" t="s">
        <v>73</v>
      </c>
    </row>
    <row r="6" spans="2:17" ht="13.15">
      <c r="B6" s="3">
        <v>1</v>
      </c>
      <c r="C6" s="51" t="s">
        <v>42</v>
      </c>
      <c r="D6" s="1" t="s">
        <v>22</v>
      </c>
      <c r="E6" s="5" t="s">
        <v>11</v>
      </c>
      <c r="F6" s="6" t="s">
        <v>75</v>
      </c>
      <c r="H6" s="1" t="s">
        <v>74</v>
      </c>
      <c r="M6" s="1" t="s">
        <v>76</v>
      </c>
    </row>
    <row r="7" spans="2:17" ht="13.15">
      <c r="B7" s="3">
        <v>2</v>
      </c>
      <c r="C7" s="51" t="s">
        <v>43</v>
      </c>
      <c r="D7" s="1" t="s">
        <v>22</v>
      </c>
      <c r="E7" s="5" t="s">
        <v>11</v>
      </c>
      <c r="F7" s="6" t="s">
        <v>75</v>
      </c>
    </row>
    <row r="8" spans="2:17" ht="13.15">
      <c r="B8" s="3">
        <v>3</v>
      </c>
      <c r="C8" s="51" t="s">
        <v>44</v>
      </c>
      <c r="D8" s="1" t="s">
        <v>21</v>
      </c>
      <c r="E8" s="5" t="s">
        <v>35</v>
      </c>
      <c r="F8" s="8" t="s">
        <v>31</v>
      </c>
      <c r="H8" s="1" t="s">
        <v>66</v>
      </c>
      <c r="I8" s="65">
        <f>Outstanding!C59/Outstanding!$I59</f>
        <v>0.41363621077060087</v>
      </c>
      <c r="M8" s="1" t="s">
        <v>66</v>
      </c>
      <c r="N8" s="65">
        <f>Issuance!C81/Issuance!H81</f>
        <v>0.24192150063969375</v>
      </c>
    </row>
    <row r="9" spans="2:17" ht="13.15">
      <c r="B9" s="3"/>
      <c r="C9" s="14"/>
      <c r="E9" s="5"/>
      <c r="H9" s="1" t="s">
        <v>67</v>
      </c>
      <c r="I9" s="65">
        <f>Outstanding!D59/Outstanding!$I59</f>
        <v>0.2215469184576023</v>
      </c>
      <c r="M9" s="1" t="s">
        <v>67</v>
      </c>
      <c r="N9" s="65">
        <f>Issuance!D81/Issuance!$H81</f>
        <v>0.45059903270391011</v>
      </c>
    </row>
    <row r="10" spans="2:17">
      <c r="H10" s="1" t="s">
        <v>68</v>
      </c>
      <c r="I10" s="65">
        <f>Outstanding!E59/Outstanding!$I59</f>
        <v>0.20604877802749144</v>
      </c>
      <c r="M10" s="1" t="s">
        <v>68</v>
      </c>
      <c r="N10" s="65">
        <f>Issuance!E81/Issuance!H81</f>
        <v>0.13415043003515495</v>
      </c>
    </row>
    <row r="11" spans="2:17">
      <c r="B11" s="7" t="s">
        <v>12</v>
      </c>
      <c r="H11" s="1" t="s">
        <v>69</v>
      </c>
      <c r="I11" s="65">
        <f>Outstanding!B59/Outstanding!$I59</f>
        <v>7.6945755717573033E-2</v>
      </c>
      <c r="M11" s="1" t="s">
        <v>70</v>
      </c>
      <c r="N11" s="65">
        <f>Issuance!F81/Issuance!H81</f>
        <v>7.2884455660808173E-2</v>
      </c>
    </row>
    <row r="12" spans="2:17">
      <c r="H12" s="1" t="s">
        <v>70</v>
      </c>
      <c r="I12" s="65">
        <f>Outstanding!F59/Outstanding!$I59</f>
        <v>3.1240332867270126E-2</v>
      </c>
      <c r="M12" s="1" t="s">
        <v>69</v>
      </c>
      <c r="N12" s="65">
        <f>Issuance!B81/Issuance!H81</f>
        <v>5.3288766308215038E-2</v>
      </c>
    </row>
    <row r="13" spans="2:17">
      <c r="C13" s="52"/>
      <c r="H13" s="1" t="s">
        <v>71</v>
      </c>
      <c r="I13" s="65">
        <f>Outstanding!G59/Outstanding!$I59</f>
        <v>2.9200688395544089E-2</v>
      </c>
      <c r="M13" s="1" t="s">
        <v>71</v>
      </c>
      <c r="N13" s="65">
        <f>Issuance!G81/Issuance!H81</f>
        <v>4.7155814652218055E-2</v>
      </c>
    </row>
    <row r="14" spans="2:17" ht="13.15">
      <c r="B14" s="21" t="s">
        <v>2</v>
      </c>
      <c r="F14" s="9"/>
      <c r="H14" s="1" t="s">
        <v>72</v>
      </c>
      <c r="I14" s="65">
        <f>Outstanding!H59/Outstanding!$I59</f>
        <v>2.1381315763918114E-2</v>
      </c>
      <c r="Q14" s="65"/>
    </row>
    <row r="15" spans="2:17">
      <c r="B15" s="1" t="s">
        <v>13</v>
      </c>
      <c r="C15" s="10" t="s">
        <v>5</v>
      </c>
    </row>
    <row r="19" spans="2:11" s="11" customFormat="1" ht="33.75" customHeight="1">
      <c r="B19" s="66" t="s">
        <v>14</v>
      </c>
      <c r="C19" s="66"/>
      <c r="D19" s="66"/>
      <c r="E19" s="66"/>
      <c r="F19" s="66"/>
      <c r="G19" s="12"/>
      <c r="H19" s="12"/>
      <c r="I19" s="12"/>
      <c r="J19" s="12"/>
      <c r="K19" s="12"/>
    </row>
    <row r="20" spans="2:11" s="11" customFormat="1" ht="11.25" customHeight="1">
      <c r="B20" s="20"/>
      <c r="C20" s="20"/>
      <c r="D20" s="20"/>
      <c r="E20" s="20"/>
      <c r="F20" s="20"/>
      <c r="G20" s="13"/>
      <c r="H20" s="13"/>
      <c r="I20" s="13"/>
      <c r="J20" s="13"/>
      <c r="K20" s="13"/>
    </row>
    <row r="21" spans="2:11" s="11" customFormat="1" ht="67.5" customHeight="1">
      <c r="B21" s="67" t="s">
        <v>4</v>
      </c>
      <c r="C21" s="67"/>
      <c r="D21" s="67"/>
      <c r="E21" s="67"/>
      <c r="F21" s="67"/>
      <c r="G21" s="13"/>
      <c r="H21" s="13"/>
      <c r="I21" s="13"/>
      <c r="J21" s="13"/>
      <c r="K21" s="13"/>
    </row>
    <row r="22" spans="2:11" s="11" customFormat="1" ht="11.25" customHeight="1">
      <c r="B22" s="20"/>
      <c r="C22" s="20"/>
      <c r="D22" s="20"/>
      <c r="E22" s="20"/>
      <c r="F22" s="20"/>
      <c r="G22" s="13"/>
      <c r="H22" s="13"/>
      <c r="I22" s="13"/>
      <c r="J22" s="13"/>
      <c r="K22" s="13"/>
    </row>
    <row r="23" spans="2:11" s="11" customFormat="1" ht="10.15">
      <c r="B23" s="67" t="s">
        <v>15</v>
      </c>
      <c r="C23" s="67"/>
      <c r="D23" s="67"/>
      <c r="E23" s="67"/>
      <c r="F23" s="67"/>
    </row>
  </sheetData>
  <sortState xmlns:xlrd2="http://schemas.microsoft.com/office/spreadsheetml/2017/richdata2" ref="P26:R31">
    <sortCondition descending="1" ref="Q26:Q31"/>
  </sortState>
  <mergeCells count="4">
    <mergeCell ref="B19:F19"/>
    <mergeCell ref="B21:F21"/>
    <mergeCell ref="B23:F23"/>
    <mergeCell ref="B1:F1"/>
  </mergeCells>
  <phoneticPr fontId="50" type="noConversion"/>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90"/>
  <sheetViews>
    <sheetView showWhiteSpace="0" zoomScaleNormal="100" zoomScaleSheetLayoutView="100" workbookViewId="0">
      <pane xSplit="1" ySplit="8" topLeftCell="B38" activePane="bottomRight" state="frozen"/>
      <selection pane="topRight" activeCell="B1" sqref="B1"/>
      <selection pane="bottomLeft" activeCell="A10" sqref="A10"/>
      <selection pane="bottomRight"/>
    </sheetView>
  </sheetViews>
  <sheetFormatPr defaultColWidth="9.1328125" defaultRowHeight="11.65"/>
  <cols>
    <col min="1" max="1" width="8.73046875" style="31" customWidth="1"/>
    <col min="2" max="8" width="9.73046875" style="31" customWidth="1"/>
    <col min="9" max="9" width="2.73046875" style="31" customWidth="1"/>
    <col min="10" max="12" width="9.73046875" style="31" customWidth="1"/>
    <col min="13" max="15" width="9.86328125" style="31" customWidth="1"/>
    <col min="16" max="16" width="9.73046875" style="31" customWidth="1"/>
    <col min="17" max="17" width="1.73046875" style="31" customWidth="1"/>
    <col min="18" max="22" width="9.73046875" style="31" customWidth="1"/>
    <col min="23" max="23" width="9.86328125" style="31" customWidth="1"/>
    <col min="24" max="24" width="9.73046875" style="31" customWidth="1"/>
    <col min="25" max="25" width="2.73046875" style="31" customWidth="1"/>
    <col min="26" max="16384" width="9.1328125" style="31"/>
  </cols>
  <sheetData>
    <row r="1" spans="1:255" s="23" customFormat="1" ht="13.15">
      <c r="A1" s="15" t="s">
        <v>16</v>
      </c>
      <c r="B1" s="22" t="s">
        <v>51</v>
      </c>
    </row>
    <row r="2" spans="1:255" s="23" customFormat="1" ht="13.15">
      <c r="A2" s="15" t="s">
        <v>17</v>
      </c>
      <c r="B2" s="22" t="s">
        <v>20</v>
      </c>
    </row>
    <row r="3" spans="1:255" s="23" customFormat="1" ht="13.15">
      <c r="A3" s="16" t="s">
        <v>18</v>
      </c>
      <c r="B3" s="22" t="s">
        <v>36</v>
      </c>
    </row>
    <row r="4" spans="1:255" s="25" customFormat="1" ht="10.15">
      <c r="A4" s="17" t="s">
        <v>3</v>
      </c>
      <c r="B4" s="24" t="s">
        <v>52</v>
      </c>
    </row>
    <row r="5" spans="1:255" s="25" customFormat="1" ht="10.15">
      <c r="A5" s="18" t="s">
        <v>19</v>
      </c>
      <c r="B5" s="26" t="s">
        <v>53</v>
      </c>
      <c r="C5" s="26"/>
    </row>
    <row r="6" spans="1:255" s="25" customFormat="1">
      <c r="A6" s="18"/>
      <c r="B6" s="26"/>
      <c r="C6" s="26"/>
      <c r="J6" s="47"/>
      <c r="K6" s="47"/>
      <c r="L6" s="47"/>
      <c r="M6" s="27"/>
      <c r="N6" s="27"/>
      <c r="O6" s="27"/>
      <c r="P6" s="27"/>
    </row>
    <row r="7" spans="1:255" s="27" customFormat="1">
      <c r="A7" s="28"/>
      <c r="B7" s="57"/>
      <c r="C7" s="57"/>
      <c r="D7" s="57"/>
      <c r="E7" s="57"/>
      <c r="F7" s="57"/>
      <c r="G7" s="57"/>
      <c r="H7" s="57"/>
      <c r="J7" s="69" t="s">
        <v>39</v>
      </c>
      <c r="K7" s="69"/>
      <c r="L7" s="69"/>
      <c r="M7" s="69"/>
      <c r="N7" s="69"/>
      <c r="O7" s="69"/>
      <c r="P7" s="69"/>
      <c r="R7" s="69" t="s">
        <v>60</v>
      </c>
      <c r="S7" s="69"/>
      <c r="T7" s="69"/>
      <c r="U7" s="69"/>
      <c r="V7" s="69"/>
      <c r="W7" s="69"/>
      <c r="X7" s="69"/>
      <c r="Y7" s="69"/>
    </row>
    <row r="8" spans="1:255" s="36" customFormat="1" ht="35.25" thickBot="1">
      <c r="A8" s="29"/>
      <c r="B8" s="34" t="s">
        <v>45</v>
      </c>
      <c r="C8" s="34" t="s">
        <v>46</v>
      </c>
      <c r="D8" s="34" t="s">
        <v>47</v>
      </c>
      <c r="E8" s="35" t="s">
        <v>48</v>
      </c>
      <c r="F8" s="35" t="s">
        <v>49</v>
      </c>
      <c r="G8" s="35" t="s">
        <v>50</v>
      </c>
      <c r="H8" s="35" t="s">
        <v>0</v>
      </c>
      <c r="J8" s="49" t="s">
        <v>45</v>
      </c>
      <c r="K8" s="49" t="s">
        <v>46</v>
      </c>
      <c r="L8" s="49" t="s">
        <v>47</v>
      </c>
      <c r="M8" s="53" t="s">
        <v>48</v>
      </c>
      <c r="N8" s="53" t="s">
        <v>49</v>
      </c>
      <c r="O8" s="53" t="s">
        <v>50</v>
      </c>
      <c r="P8" s="53" t="s">
        <v>0</v>
      </c>
      <c r="R8" s="49" t="s">
        <v>45</v>
      </c>
      <c r="S8" s="49" t="s">
        <v>46</v>
      </c>
      <c r="T8" s="49" t="s">
        <v>47</v>
      </c>
      <c r="U8" s="53" t="s">
        <v>48</v>
      </c>
      <c r="V8" s="53" t="s">
        <v>49</v>
      </c>
      <c r="W8" s="53" t="s">
        <v>50</v>
      </c>
      <c r="X8" s="53" t="s">
        <v>0</v>
      </c>
    </row>
    <row r="9" spans="1:255" ht="12" thickTop="1">
      <c r="A9" s="30">
        <v>1996</v>
      </c>
      <c r="B9" s="37">
        <v>182.89859999999999</v>
      </c>
      <c r="C9" s="37">
        <v>652.72222199999999</v>
      </c>
      <c r="D9" s="37">
        <v>551.78227778800021</v>
      </c>
      <c r="E9" s="38">
        <v>357.88020000000006</v>
      </c>
      <c r="F9" s="38">
        <v>277.89999999999998</v>
      </c>
      <c r="G9" s="38">
        <v>121.15929445752001</v>
      </c>
      <c r="H9" s="38">
        <f>SUM(B9:G9)</f>
        <v>2144.3425942455201</v>
      </c>
      <c r="I9" s="37"/>
      <c r="J9" s="54" t="s">
        <v>38</v>
      </c>
      <c r="K9" s="54" t="s">
        <v>38</v>
      </c>
      <c r="L9" s="54" t="s">
        <v>38</v>
      </c>
      <c r="M9" s="54" t="s">
        <v>38</v>
      </c>
      <c r="N9" s="54" t="s">
        <v>38</v>
      </c>
      <c r="O9" s="54" t="s">
        <v>38</v>
      </c>
      <c r="P9" s="54" t="s">
        <v>38</v>
      </c>
      <c r="Q9" s="55"/>
      <c r="R9" s="54" t="s">
        <v>38</v>
      </c>
      <c r="S9" s="54" t="s">
        <v>38</v>
      </c>
      <c r="T9" s="54" t="s">
        <v>38</v>
      </c>
      <c r="U9" s="54" t="s">
        <v>38</v>
      </c>
      <c r="V9" s="54" t="s">
        <v>38</v>
      </c>
      <c r="W9" s="54" t="s">
        <v>38</v>
      </c>
      <c r="X9" s="54" t="s">
        <v>38</v>
      </c>
      <c r="Z9" s="37"/>
      <c r="AA9" s="37"/>
      <c r="AB9" s="37"/>
      <c r="AC9" s="37"/>
      <c r="IU9" s="37"/>
    </row>
    <row r="10" spans="1:255">
      <c r="A10" s="30">
        <v>1997</v>
      </c>
      <c r="B10" s="37">
        <v>218.61940000000001</v>
      </c>
      <c r="C10" s="37">
        <v>565.24555599999985</v>
      </c>
      <c r="D10" s="37">
        <v>725.20840921999979</v>
      </c>
      <c r="E10" s="38">
        <v>480.87920000000003</v>
      </c>
      <c r="F10" s="38">
        <v>323.10000000000002</v>
      </c>
      <c r="G10" s="38">
        <v>143.09673200290001</v>
      </c>
      <c r="H10" s="38">
        <f t="shared" ref="H10:H47" si="0">SUM(B10:G10)</f>
        <v>2456.1492972228998</v>
      </c>
      <c r="I10" s="37"/>
      <c r="J10" s="56">
        <f>B10/B9-1</f>
        <v>0.19530384595617467</v>
      </c>
      <c r="K10" s="56">
        <f t="shared" ref="K10:P25" si="1">C10/C9-1</f>
        <v>-0.13401821334037578</v>
      </c>
      <c r="L10" s="56">
        <f t="shared" si="1"/>
        <v>0.31430174257722632</v>
      </c>
      <c r="M10" s="56">
        <f t="shared" si="1"/>
        <v>0.34368763625369603</v>
      </c>
      <c r="N10" s="56">
        <f t="shared" si="1"/>
        <v>0.16264843468873713</v>
      </c>
      <c r="O10" s="56">
        <f t="shared" si="1"/>
        <v>0.1810627706574468</v>
      </c>
      <c r="P10" s="56">
        <f t="shared" si="1"/>
        <v>0.14540899565868481</v>
      </c>
      <c r="R10" s="54" t="s">
        <v>38</v>
      </c>
      <c r="S10" s="54" t="s">
        <v>38</v>
      </c>
      <c r="T10" s="54" t="s">
        <v>38</v>
      </c>
      <c r="U10" s="54" t="s">
        <v>38</v>
      </c>
      <c r="V10" s="54" t="s">
        <v>38</v>
      </c>
      <c r="W10" s="54" t="s">
        <v>38</v>
      </c>
      <c r="X10" s="54" t="s">
        <v>38</v>
      </c>
      <c r="Z10" s="37"/>
      <c r="AA10" s="37"/>
      <c r="AB10" s="37"/>
      <c r="AC10" s="37"/>
    </row>
    <row r="11" spans="1:255">
      <c r="A11" s="30">
        <v>1998</v>
      </c>
      <c r="B11" s="37">
        <v>284.09550000000002</v>
      </c>
      <c r="C11" s="37">
        <v>485.64113500000002</v>
      </c>
      <c r="D11" s="37">
        <v>1260.5708467199995</v>
      </c>
      <c r="E11" s="38">
        <v>605.92840000000012</v>
      </c>
      <c r="F11" s="38">
        <v>596.4</v>
      </c>
      <c r="G11" s="38">
        <v>184.16575305155001</v>
      </c>
      <c r="H11" s="38">
        <f t="shared" si="0"/>
        <v>3416.8016347715497</v>
      </c>
      <c r="I11" s="37"/>
      <c r="J11" s="56">
        <f t="shared" ref="J11:J33" si="2">B11/B10-1</f>
        <v>0.29949812322236724</v>
      </c>
      <c r="K11" s="56">
        <f t="shared" si="1"/>
        <v>-0.14083157338436436</v>
      </c>
      <c r="L11" s="56">
        <f t="shared" si="1"/>
        <v>0.73821873918396852</v>
      </c>
      <c r="M11" s="56">
        <f t="shared" si="1"/>
        <v>0.26004285483755596</v>
      </c>
      <c r="N11" s="56">
        <f t="shared" si="1"/>
        <v>0.84586815227483725</v>
      </c>
      <c r="O11" s="56">
        <f t="shared" si="1"/>
        <v>0.28700180971161315</v>
      </c>
      <c r="P11" s="56">
        <f t="shared" si="1"/>
        <v>0.39112131279431295</v>
      </c>
      <c r="R11" s="54" t="s">
        <v>38</v>
      </c>
      <c r="S11" s="54" t="s">
        <v>38</v>
      </c>
      <c r="T11" s="54" t="s">
        <v>38</v>
      </c>
      <c r="U11" s="54" t="s">
        <v>38</v>
      </c>
      <c r="V11" s="54" t="s">
        <v>38</v>
      </c>
      <c r="W11" s="54" t="s">
        <v>38</v>
      </c>
      <c r="X11" s="54" t="s">
        <v>38</v>
      </c>
      <c r="Z11" s="37"/>
      <c r="AA11" s="37"/>
      <c r="AB11" s="37"/>
      <c r="AC11" s="37"/>
    </row>
    <row r="12" spans="1:255">
      <c r="A12" s="30">
        <v>1999</v>
      </c>
      <c r="B12" s="37">
        <v>224.64310000000003</v>
      </c>
      <c r="C12" s="37">
        <v>416.13831000000005</v>
      </c>
      <c r="D12" s="37">
        <v>1121.576874482</v>
      </c>
      <c r="E12" s="38">
        <v>628.32579999999996</v>
      </c>
      <c r="F12" s="38">
        <v>548</v>
      </c>
      <c r="G12" s="38">
        <v>196.29367000354</v>
      </c>
      <c r="H12" s="38">
        <f t="shared" si="0"/>
        <v>3134.9777544855397</v>
      </c>
      <c r="I12" s="37"/>
      <c r="J12" s="56">
        <f t="shared" si="2"/>
        <v>-0.2092690662118899</v>
      </c>
      <c r="K12" s="56">
        <f t="shared" si="1"/>
        <v>-0.14311560531214051</v>
      </c>
      <c r="L12" s="56">
        <f t="shared" si="1"/>
        <v>-0.110262721527839</v>
      </c>
      <c r="M12" s="56">
        <f t="shared" si="1"/>
        <v>3.6963773277502554E-2</v>
      </c>
      <c r="N12" s="56">
        <f t="shared" si="1"/>
        <v>-8.115358819584173E-2</v>
      </c>
      <c r="O12" s="56">
        <f t="shared" si="1"/>
        <v>6.5853269411035642E-2</v>
      </c>
      <c r="P12" s="56">
        <f t="shared" si="1"/>
        <v>-8.2481779866291016E-2</v>
      </c>
      <c r="R12" s="54" t="s">
        <v>38</v>
      </c>
      <c r="S12" s="54" t="s">
        <v>38</v>
      </c>
      <c r="T12" s="54" t="s">
        <v>38</v>
      </c>
      <c r="U12" s="54" t="s">
        <v>38</v>
      </c>
      <c r="V12" s="54" t="s">
        <v>38</v>
      </c>
      <c r="W12" s="54" t="s">
        <v>38</v>
      </c>
      <c r="X12" s="54" t="s">
        <v>38</v>
      </c>
      <c r="Z12" s="37"/>
      <c r="AA12" s="37"/>
      <c r="AB12" s="37"/>
      <c r="AC12" s="37"/>
    </row>
    <row r="13" spans="1:255">
      <c r="A13" s="30">
        <v>2000</v>
      </c>
      <c r="B13" s="37">
        <v>198.23910000000001</v>
      </c>
      <c r="C13" s="37">
        <v>312.58491799999996</v>
      </c>
      <c r="D13" s="37">
        <v>779.88439640100034</v>
      </c>
      <c r="E13" s="38">
        <v>625.8202</v>
      </c>
      <c r="F13" s="38">
        <v>446.6</v>
      </c>
      <c r="G13" s="38">
        <v>240.27323173355003</v>
      </c>
      <c r="H13" s="38">
        <f t="shared" si="0"/>
        <v>2603.4018461345499</v>
      </c>
      <c r="I13" s="37"/>
      <c r="J13" s="56">
        <f t="shared" si="2"/>
        <v>-0.11753755178770242</v>
      </c>
      <c r="K13" s="56">
        <f t="shared" si="1"/>
        <v>-0.24884368853230565</v>
      </c>
      <c r="L13" s="56">
        <f t="shared" si="1"/>
        <v>-0.30465364065107903</v>
      </c>
      <c r="M13" s="56">
        <f t="shared" si="1"/>
        <v>-3.9877401182634165E-3</v>
      </c>
      <c r="N13" s="56">
        <f t="shared" si="1"/>
        <v>-0.1850364963503649</v>
      </c>
      <c r="O13" s="56">
        <f t="shared" si="1"/>
        <v>0.22404982152107555</v>
      </c>
      <c r="P13" s="56">
        <f t="shared" si="1"/>
        <v>-0.1695628964481195</v>
      </c>
      <c r="R13" s="54" t="s">
        <v>38</v>
      </c>
      <c r="S13" s="54" t="s">
        <v>38</v>
      </c>
      <c r="T13" s="54" t="s">
        <v>38</v>
      </c>
      <c r="U13" s="54" t="s">
        <v>38</v>
      </c>
      <c r="V13" s="54" t="s">
        <v>38</v>
      </c>
      <c r="W13" s="54" t="s">
        <v>38</v>
      </c>
      <c r="X13" s="54" t="s">
        <v>38</v>
      </c>
      <c r="Z13" s="37"/>
      <c r="AA13" s="37"/>
      <c r="AB13" s="37"/>
      <c r="AC13" s="37"/>
    </row>
    <row r="14" spans="1:255">
      <c r="A14" s="30">
        <v>2001</v>
      </c>
      <c r="B14" s="37">
        <v>286.49649999999997</v>
      </c>
      <c r="C14" s="37">
        <v>380.63563299999998</v>
      </c>
      <c r="D14" s="37">
        <v>1816.7134485719992</v>
      </c>
      <c r="E14" s="38">
        <v>857.02760000000001</v>
      </c>
      <c r="F14" s="38">
        <v>941</v>
      </c>
      <c r="G14" s="38">
        <v>261.39963604778001</v>
      </c>
      <c r="H14" s="38">
        <f t="shared" si="0"/>
        <v>4543.2728176197788</v>
      </c>
      <c r="I14" s="37"/>
      <c r="J14" s="56">
        <f t="shared" si="2"/>
        <v>0.44520682347730567</v>
      </c>
      <c r="K14" s="56">
        <f t="shared" si="1"/>
        <v>0.21770312987397578</v>
      </c>
      <c r="L14" s="56">
        <f t="shared" si="1"/>
        <v>1.3294650552770939</v>
      </c>
      <c r="M14" s="56">
        <f t="shared" si="1"/>
        <v>0.36944700730337554</v>
      </c>
      <c r="N14" s="56">
        <f t="shared" si="1"/>
        <v>1.1070309001343484</v>
      </c>
      <c r="O14" s="56">
        <f t="shared" si="1"/>
        <v>8.7926583256090707E-2</v>
      </c>
      <c r="P14" s="56">
        <f t="shared" si="1"/>
        <v>0.74512929087973445</v>
      </c>
      <c r="R14" s="54" t="s">
        <v>38</v>
      </c>
      <c r="S14" s="54" t="s">
        <v>38</v>
      </c>
      <c r="T14" s="54" t="s">
        <v>38</v>
      </c>
      <c r="U14" s="54" t="s">
        <v>38</v>
      </c>
      <c r="V14" s="54" t="s">
        <v>38</v>
      </c>
      <c r="W14" s="54" t="s">
        <v>38</v>
      </c>
      <c r="X14" s="54" t="s">
        <v>38</v>
      </c>
      <c r="Z14" s="37"/>
      <c r="AA14" s="37"/>
      <c r="AB14" s="37"/>
      <c r="AC14" s="37"/>
    </row>
    <row r="15" spans="1:255">
      <c r="A15" s="30">
        <v>2002</v>
      </c>
      <c r="B15" s="37">
        <v>356.61629999999997</v>
      </c>
      <c r="C15" s="37">
        <v>572.18770399999994</v>
      </c>
      <c r="D15" s="37">
        <v>2514.8762693290005</v>
      </c>
      <c r="E15" s="38">
        <v>669.44130000000007</v>
      </c>
      <c r="F15" s="38">
        <v>1041.5</v>
      </c>
      <c r="G15" s="38">
        <v>268.56977150146997</v>
      </c>
      <c r="H15" s="38">
        <f t="shared" si="0"/>
        <v>5423.1913448304713</v>
      </c>
      <c r="I15" s="37"/>
      <c r="J15" s="56">
        <f t="shared" si="2"/>
        <v>0.24474923777428348</v>
      </c>
      <c r="K15" s="56">
        <f t="shared" si="1"/>
        <v>0.50324261417742777</v>
      </c>
      <c r="L15" s="56">
        <f t="shared" si="1"/>
        <v>0.38429991328890201</v>
      </c>
      <c r="M15" s="56">
        <f t="shared" si="1"/>
        <v>-0.21888011541285246</v>
      </c>
      <c r="N15" s="56">
        <f t="shared" si="1"/>
        <v>0.10680127523910743</v>
      </c>
      <c r="O15" s="56">
        <f t="shared" si="1"/>
        <v>2.7429783614463021E-2</v>
      </c>
      <c r="P15" s="56">
        <f t="shared" si="1"/>
        <v>0.19367503615415327</v>
      </c>
      <c r="R15" s="54" t="s">
        <v>38</v>
      </c>
      <c r="S15" s="54" t="s">
        <v>38</v>
      </c>
      <c r="T15" s="54" t="s">
        <v>38</v>
      </c>
      <c r="U15" s="54" t="s">
        <v>38</v>
      </c>
      <c r="V15" s="54" t="s">
        <v>38</v>
      </c>
      <c r="W15" s="54" t="s">
        <v>38</v>
      </c>
      <c r="X15" s="54" t="s">
        <v>38</v>
      </c>
      <c r="Z15" s="37"/>
      <c r="AA15" s="37"/>
      <c r="AB15" s="37"/>
      <c r="AC15" s="37"/>
    </row>
    <row r="16" spans="1:255">
      <c r="A16" s="30">
        <v>2003</v>
      </c>
      <c r="B16" s="37">
        <v>380.29089999999997</v>
      </c>
      <c r="C16" s="37">
        <v>745.15561099999991</v>
      </c>
      <c r="D16" s="37">
        <v>3537.1266045319953</v>
      </c>
      <c r="E16" s="38">
        <v>855.41859999999997</v>
      </c>
      <c r="F16" s="38">
        <v>1219.4725079999998</v>
      </c>
      <c r="G16" s="38">
        <v>287.57285435606997</v>
      </c>
      <c r="H16" s="38">
        <f t="shared" si="0"/>
        <v>7025.0370778880651</v>
      </c>
      <c r="I16" s="37"/>
      <c r="J16" s="56">
        <f t="shared" si="2"/>
        <v>6.6386757980496203E-2</v>
      </c>
      <c r="K16" s="56">
        <f t="shared" si="1"/>
        <v>0.30229224744053562</v>
      </c>
      <c r="L16" s="56">
        <f t="shared" si="1"/>
        <v>0.40648136358443732</v>
      </c>
      <c r="M16" s="56">
        <f t="shared" si="1"/>
        <v>0.27780971983652614</v>
      </c>
      <c r="N16" s="56">
        <f t="shared" si="1"/>
        <v>0.17088094863178083</v>
      </c>
      <c r="O16" s="56">
        <f t="shared" si="1"/>
        <v>7.0756596129047278E-2</v>
      </c>
      <c r="P16" s="56">
        <f t="shared" si="1"/>
        <v>0.29536957691609311</v>
      </c>
      <c r="R16" s="54" t="s">
        <v>38</v>
      </c>
      <c r="S16" s="54" t="s">
        <v>38</v>
      </c>
      <c r="T16" s="54" t="s">
        <v>38</v>
      </c>
      <c r="U16" s="54" t="s">
        <v>38</v>
      </c>
      <c r="V16" s="54" t="s">
        <v>38</v>
      </c>
      <c r="W16" s="54" t="s">
        <v>38</v>
      </c>
      <c r="X16" s="54" t="s">
        <v>38</v>
      </c>
      <c r="Z16" s="37"/>
      <c r="AA16" s="37"/>
      <c r="AB16" s="37"/>
      <c r="AC16" s="37"/>
    </row>
    <row r="17" spans="1:29">
      <c r="A17" s="30">
        <v>2004</v>
      </c>
      <c r="B17" s="37">
        <v>358.09950000000003</v>
      </c>
      <c r="C17" s="37">
        <v>853.37572299999999</v>
      </c>
      <c r="D17" s="37">
        <v>2428.3188386669963</v>
      </c>
      <c r="E17" s="38">
        <v>812.14359999999999</v>
      </c>
      <c r="F17" s="38">
        <v>877.77521300000001</v>
      </c>
      <c r="G17" s="38">
        <v>330.57554656684999</v>
      </c>
      <c r="H17" s="38">
        <f t="shared" si="0"/>
        <v>5660.2884212338458</v>
      </c>
      <c r="I17" s="37"/>
      <c r="J17" s="56">
        <f t="shared" si="2"/>
        <v>-5.8353749721594572E-2</v>
      </c>
      <c r="K17" s="56">
        <f t="shared" si="1"/>
        <v>0.14523156023044437</v>
      </c>
      <c r="L17" s="56">
        <f t="shared" si="1"/>
        <v>-0.31347697999961965</v>
      </c>
      <c r="M17" s="56">
        <f t="shared" si="1"/>
        <v>-5.0589267055918596E-2</v>
      </c>
      <c r="N17" s="56">
        <f t="shared" si="1"/>
        <v>-0.28020090060119651</v>
      </c>
      <c r="O17" s="56">
        <f t="shared" si="1"/>
        <v>0.14953668804057041</v>
      </c>
      <c r="P17" s="56">
        <f t="shared" si="1"/>
        <v>-0.19426924605848528</v>
      </c>
      <c r="R17" s="54" t="s">
        <v>38</v>
      </c>
      <c r="S17" s="54" t="s">
        <v>38</v>
      </c>
      <c r="T17" s="54" t="s">
        <v>38</v>
      </c>
      <c r="U17" s="54" t="s">
        <v>38</v>
      </c>
      <c r="V17" s="54" t="s">
        <v>38</v>
      </c>
      <c r="W17" s="54" t="s">
        <v>38</v>
      </c>
      <c r="X17" s="54" t="s">
        <v>38</v>
      </c>
      <c r="Z17" s="37"/>
      <c r="AA17" s="37"/>
      <c r="AB17" s="37"/>
      <c r="AC17" s="37"/>
    </row>
    <row r="18" spans="1:29">
      <c r="A18" s="30">
        <v>2005</v>
      </c>
      <c r="B18" s="37">
        <v>407.13679999999999</v>
      </c>
      <c r="C18" s="37">
        <v>746.10063700000001</v>
      </c>
      <c r="D18" s="37">
        <v>2764.1441288389951</v>
      </c>
      <c r="E18" s="38">
        <v>782.53639999999996</v>
      </c>
      <c r="F18" s="38">
        <v>635.01213200000007</v>
      </c>
      <c r="G18" s="38">
        <v>473.71406285277999</v>
      </c>
      <c r="H18" s="38">
        <f t="shared" si="0"/>
        <v>5808.6441606917742</v>
      </c>
      <c r="I18" s="37"/>
      <c r="J18" s="56">
        <f t="shared" si="2"/>
        <v>0.13693763884060139</v>
      </c>
      <c r="K18" s="56">
        <f t="shared" si="1"/>
        <v>-0.12570674687449479</v>
      </c>
      <c r="L18" s="56">
        <f t="shared" si="1"/>
        <v>0.1382953856077429</v>
      </c>
      <c r="M18" s="56">
        <f t="shared" si="1"/>
        <v>-3.645562188755791E-2</v>
      </c>
      <c r="N18" s="56">
        <f t="shared" si="1"/>
        <v>-0.27656634341530439</v>
      </c>
      <c r="O18" s="56">
        <f t="shared" si="1"/>
        <v>0.43299789646414188</v>
      </c>
      <c r="P18" s="56">
        <f t="shared" si="1"/>
        <v>2.6209925787772814E-2</v>
      </c>
      <c r="R18" s="54" t="s">
        <v>38</v>
      </c>
      <c r="S18" s="54" t="s">
        <v>38</v>
      </c>
      <c r="T18" s="54" t="s">
        <v>38</v>
      </c>
      <c r="U18" s="54" t="s">
        <v>38</v>
      </c>
      <c r="V18" s="54" t="s">
        <v>38</v>
      </c>
      <c r="W18" s="54" t="s">
        <v>38</v>
      </c>
      <c r="X18" s="54" t="s">
        <v>38</v>
      </c>
      <c r="Z18" s="37"/>
      <c r="AA18" s="37"/>
      <c r="AB18" s="37"/>
      <c r="AC18" s="37"/>
    </row>
    <row r="19" spans="1:29">
      <c r="A19" s="30">
        <v>2006</v>
      </c>
      <c r="B19" s="37">
        <v>387.85499999999996</v>
      </c>
      <c r="C19" s="37">
        <v>788.54580999999996</v>
      </c>
      <c r="D19" s="37">
        <v>2691.1214110969959</v>
      </c>
      <c r="E19" s="38">
        <v>1125.991</v>
      </c>
      <c r="F19" s="38">
        <v>691.82168200000001</v>
      </c>
      <c r="G19" s="38">
        <v>658.19182602459023</v>
      </c>
      <c r="H19" s="38">
        <f t="shared" si="0"/>
        <v>6343.526729121586</v>
      </c>
      <c r="I19" s="37"/>
      <c r="J19" s="56">
        <f t="shared" si="2"/>
        <v>-4.7359511594137427E-2</v>
      </c>
      <c r="K19" s="56">
        <f t="shared" si="1"/>
        <v>5.6889340251293774E-2</v>
      </c>
      <c r="L19" s="56">
        <f t="shared" si="1"/>
        <v>-2.6417840148107774E-2</v>
      </c>
      <c r="M19" s="56">
        <f t="shared" si="1"/>
        <v>0.43889920008832828</v>
      </c>
      <c r="N19" s="56">
        <f t="shared" si="1"/>
        <v>8.9462149047571105E-2</v>
      </c>
      <c r="O19" s="56">
        <f t="shared" si="1"/>
        <v>0.38942851318547822</v>
      </c>
      <c r="P19" s="56">
        <f t="shared" si="1"/>
        <v>9.2083893182761445E-2</v>
      </c>
      <c r="R19" s="54" t="s">
        <v>38</v>
      </c>
      <c r="S19" s="54" t="s">
        <v>38</v>
      </c>
      <c r="T19" s="54" t="s">
        <v>38</v>
      </c>
      <c r="U19" s="54" t="s">
        <v>38</v>
      </c>
      <c r="V19" s="54" t="s">
        <v>38</v>
      </c>
      <c r="W19" s="54" t="s">
        <v>38</v>
      </c>
      <c r="X19" s="54" t="s">
        <v>38</v>
      </c>
      <c r="Z19" s="37"/>
      <c r="AA19" s="37"/>
      <c r="AB19" s="37"/>
      <c r="AC19" s="37"/>
    </row>
    <row r="20" spans="1:29">
      <c r="A20" s="30">
        <v>2007</v>
      </c>
      <c r="B20" s="37">
        <v>429.20040000000006</v>
      </c>
      <c r="C20" s="37">
        <v>752.20456900000011</v>
      </c>
      <c r="D20" s="37">
        <v>2434.1738913359977</v>
      </c>
      <c r="E20" s="38">
        <v>1222.6742000000004</v>
      </c>
      <c r="F20" s="38">
        <v>831.24456099999998</v>
      </c>
      <c r="G20" s="38">
        <v>795.8681425754603</v>
      </c>
      <c r="H20" s="38">
        <f t="shared" si="0"/>
        <v>6465.365763911459</v>
      </c>
      <c r="I20" s="37"/>
      <c r="J20" s="56">
        <f t="shared" si="2"/>
        <v>0.10660014696213826</v>
      </c>
      <c r="K20" s="56">
        <f t="shared" si="1"/>
        <v>-4.6086404288927518E-2</v>
      </c>
      <c r="L20" s="56">
        <f t="shared" si="1"/>
        <v>-9.54797203505795E-2</v>
      </c>
      <c r="M20" s="56">
        <f t="shared" si="1"/>
        <v>8.5864984711245818E-2</v>
      </c>
      <c r="N20" s="56">
        <f t="shared" si="1"/>
        <v>0.20153008011680096</v>
      </c>
      <c r="O20" s="56">
        <f t="shared" si="1"/>
        <v>0.20917354349782902</v>
      </c>
      <c r="P20" s="56">
        <f t="shared" si="1"/>
        <v>1.9206829259588387E-2</v>
      </c>
      <c r="R20" s="54" t="s">
        <v>38</v>
      </c>
      <c r="S20" s="54" t="s">
        <v>38</v>
      </c>
      <c r="T20" s="54" t="s">
        <v>38</v>
      </c>
      <c r="U20" s="54" t="s">
        <v>38</v>
      </c>
      <c r="V20" s="54" t="s">
        <v>38</v>
      </c>
      <c r="W20" s="54" t="s">
        <v>38</v>
      </c>
      <c r="X20" s="54" t="s">
        <v>38</v>
      </c>
      <c r="Z20" s="37"/>
      <c r="AA20" s="37"/>
      <c r="AB20" s="37"/>
      <c r="AC20" s="37"/>
    </row>
    <row r="21" spans="1:29">
      <c r="A21" s="30">
        <v>2008</v>
      </c>
      <c r="B21" s="37">
        <v>389.32820000000004</v>
      </c>
      <c r="C21" s="37">
        <v>1029.4453758</v>
      </c>
      <c r="D21" s="37">
        <v>1393.9733916479997</v>
      </c>
      <c r="E21" s="38">
        <v>757.50130000000001</v>
      </c>
      <c r="F21" s="38">
        <v>924.75919399999987</v>
      </c>
      <c r="G21" s="38">
        <v>215.21430414565006</v>
      </c>
      <c r="H21" s="38">
        <f t="shared" si="0"/>
        <v>4710.2217655936502</v>
      </c>
      <c r="I21" s="37"/>
      <c r="J21" s="56">
        <f t="shared" si="2"/>
        <v>-9.2898795061700845E-2</v>
      </c>
      <c r="K21" s="56">
        <f t="shared" si="1"/>
        <v>0.36857102206726933</v>
      </c>
      <c r="L21" s="56">
        <f t="shared" si="1"/>
        <v>-0.42733204204942132</v>
      </c>
      <c r="M21" s="56">
        <f t="shared" si="1"/>
        <v>-0.38045531671478816</v>
      </c>
      <c r="N21" s="56">
        <f t="shared" si="1"/>
        <v>0.11249954271881224</v>
      </c>
      <c r="O21" s="56">
        <f t="shared" si="1"/>
        <v>-0.72958547699973497</v>
      </c>
      <c r="P21" s="56">
        <f t="shared" si="1"/>
        <v>-0.27146863184674186</v>
      </c>
      <c r="R21" s="54" t="s">
        <v>38</v>
      </c>
      <c r="S21" s="54" t="s">
        <v>38</v>
      </c>
      <c r="T21" s="54" t="s">
        <v>38</v>
      </c>
      <c r="U21" s="54" t="s">
        <v>38</v>
      </c>
      <c r="V21" s="54" t="s">
        <v>38</v>
      </c>
      <c r="W21" s="54" t="s">
        <v>38</v>
      </c>
      <c r="X21" s="54" t="s">
        <v>38</v>
      </c>
      <c r="Z21" s="37"/>
      <c r="AA21" s="37"/>
      <c r="AB21" s="37"/>
      <c r="AC21" s="37"/>
    </row>
    <row r="22" spans="1:29">
      <c r="A22" s="30">
        <v>2009</v>
      </c>
      <c r="B22" s="37">
        <v>409.62550000000005</v>
      </c>
      <c r="C22" s="37">
        <v>2197.2114241000004</v>
      </c>
      <c r="D22" s="37">
        <v>2172.085565464</v>
      </c>
      <c r="E22" s="38">
        <v>979.50890000000015</v>
      </c>
      <c r="F22" s="38">
        <v>1244.42596</v>
      </c>
      <c r="G22" s="38">
        <v>177.90558442976999</v>
      </c>
      <c r="H22" s="38">
        <f t="shared" si="0"/>
        <v>7180.7629339937694</v>
      </c>
      <c r="I22" s="37"/>
      <c r="J22" s="56">
        <f t="shared" si="2"/>
        <v>5.2134163412770995E-2</v>
      </c>
      <c r="K22" s="56">
        <f t="shared" si="1"/>
        <v>1.1343642661880033</v>
      </c>
      <c r="L22" s="56">
        <f t="shared" si="1"/>
        <v>0.55819729306030097</v>
      </c>
      <c r="M22" s="56">
        <f t="shared" si="1"/>
        <v>0.29307883696041204</v>
      </c>
      <c r="N22" s="56">
        <f t="shared" si="1"/>
        <v>0.34567568300380724</v>
      </c>
      <c r="O22" s="56">
        <f t="shared" si="1"/>
        <v>-0.17335613384987059</v>
      </c>
      <c r="P22" s="56">
        <f t="shared" si="1"/>
        <v>0.52450633777935218</v>
      </c>
      <c r="R22" s="54" t="s">
        <v>38</v>
      </c>
      <c r="S22" s="54" t="s">
        <v>38</v>
      </c>
      <c r="T22" s="54" t="s">
        <v>38</v>
      </c>
      <c r="U22" s="54" t="s">
        <v>38</v>
      </c>
      <c r="V22" s="54" t="s">
        <v>38</v>
      </c>
      <c r="W22" s="54" t="s">
        <v>38</v>
      </c>
      <c r="X22" s="54" t="s">
        <v>38</v>
      </c>
      <c r="Z22" s="37"/>
      <c r="AA22" s="37"/>
      <c r="AB22" s="37"/>
      <c r="AC22" s="37"/>
    </row>
    <row r="23" spans="1:29">
      <c r="A23" s="30">
        <v>2010</v>
      </c>
      <c r="B23" s="37">
        <v>433.25799999999992</v>
      </c>
      <c r="C23" s="37">
        <v>2319.8325678000006</v>
      </c>
      <c r="D23" s="37">
        <v>2012.5876226520002</v>
      </c>
      <c r="E23" s="38">
        <v>1087.7470000000001</v>
      </c>
      <c r="F23" s="38">
        <v>1362.1393009999999</v>
      </c>
      <c r="G23" s="38">
        <v>125.91620456794</v>
      </c>
      <c r="H23" s="38">
        <f t="shared" si="0"/>
        <v>7341.4806960199412</v>
      </c>
      <c r="I23" s="37"/>
      <c r="J23" s="56">
        <f t="shared" si="2"/>
        <v>5.7692941479473125E-2</v>
      </c>
      <c r="K23" s="56">
        <f t="shared" si="1"/>
        <v>5.5807621585722833E-2</v>
      </c>
      <c r="L23" s="56">
        <f t="shared" si="1"/>
        <v>-7.3430782538222883E-2</v>
      </c>
      <c r="M23" s="56">
        <f t="shared" si="1"/>
        <v>0.11050241605767952</v>
      </c>
      <c r="N23" s="56">
        <f t="shared" si="1"/>
        <v>9.4592482625482921E-2</v>
      </c>
      <c r="O23" s="56">
        <f t="shared" si="1"/>
        <v>-0.29223017382207761</v>
      </c>
      <c r="P23" s="56">
        <f t="shared" si="1"/>
        <v>2.2381711177977159E-2</v>
      </c>
      <c r="R23" s="54" t="s">
        <v>38</v>
      </c>
      <c r="S23" s="54" t="s">
        <v>38</v>
      </c>
      <c r="T23" s="54" t="s">
        <v>38</v>
      </c>
      <c r="U23" s="54" t="s">
        <v>38</v>
      </c>
      <c r="V23" s="54" t="s">
        <v>38</v>
      </c>
      <c r="W23" s="54" t="s">
        <v>38</v>
      </c>
      <c r="X23" s="54" t="s">
        <v>38</v>
      </c>
      <c r="Z23" s="37"/>
      <c r="AA23" s="37"/>
      <c r="AB23" s="37"/>
      <c r="AC23" s="37"/>
    </row>
    <row r="24" spans="1:29">
      <c r="A24" s="30">
        <v>2011</v>
      </c>
      <c r="B24" s="37">
        <v>295.12419999999997</v>
      </c>
      <c r="C24" s="37">
        <v>2103.2763703999999</v>
      </c>
      <c r="D24" s="37">
        <v>1724.7877683860004</v>
      </c>
      <c r="E24" s="38">
        <v>1045.9380999999998</v>
      </c>
      <c r="F24" s="38">
        <v>1025.2726619999999</v>
      </c>
      <c r="G24" s="38">
        <v>150.97978273379999</v>
      </c>
      <c r="H24" s="38">
        <f t="shared" si="0"/>
        <v>6345.3788835198002</v>
      </c>
      <c r="I24" s="37"/>
      <c r="J24" s="56">
        <f t="shared" si="2"/>
        <v>-0.3188257343199663</v>
      </c>
      <c r="K24" s="56">
        <f t="shared" si="1"/>
        <v>-9.3349925510085585E-2</v>
      </c>
      <c r="L24" s="56">
        <f t="shared" si="1"/>
        <v>-0.14299991266306411</v>
      </c>
      <c r="M24" s="56">
        <f t="shared" si="1"/>
        <v>-3.843623563199916E-2</v>
      </c>
      <c r="N24" s="56">
        <f t="shared" si="1"/>
        <v>-0.2473070402951395</v>
      </c>
      <c r="O24" s="56">
        <f t="shared" si="1"/>
        <v>0.19904966363830123</v>
      </c>
      <c r="P24" s="56">
        <f t="shared" si="1"/>
        <v>-0.13568132284814982</v>
      </c>
      <c r="R24" s="54" t="s">
        <v>38</v>
      </c>
      <c r="S24" s="54" t="s">
        <v>38</v>
      </c>
      <c r="T24" s="54" t="s">
        <v>38</v>
      </c>
      <c r="U24" s="54" t="s">
        <v>38</v>
      </c>
      <c r="V24" s="54" t="s">
        <v>38</v>
      </c>
      <c r="W24" s="54" t="s">
        <v>38</v>
      </c>
      <c r="X24" s="54" t="s">
        <v>38</v>
      </c>
      <c r="Z24" s="37"/>
      <c r="AA24" s="37"/>
      <c r="AB24" s="37"/>
      <c r="AC24" s="37"/>
    </row>
    <row r="25" spans="1:29">
      <c r="A25" s="30">
        <v>2012</v>
      </c>
      <c r="B25" s="37">
        <v>382.67930000000001</v>
      </c>
      <c r="C25" s="37">
        <v>2304.5616912999999</v>
      </c>
      <c r="D25" s="37">
        <v>2195.1216007339999</v>
      </c>
      <c r="E25" s="38">
        <v>1397.5515</v>
      </c>
      <c r="F25" s="38">
        <v>925.53225800000007</v>
      </c>
      <c r="G25" s="38">
        <v>259.00756750238003</v>
      </c>
      <c r="H25" s="38">
        <f t="shared" si="0"/>
        <v>7464.4539175363798</v>
      </c>
      <c r="I25" s="37"/>
      <c r="J25" s="56">
        <f t="shared" si="2"/>
        <v>0.29667204519317636</v>
      </c>
      <c r="K25" s="56">
        <f t="shared" si="1"/>
        <v>9.5700842615238368E-2</v>
      </c>
      <c r="L25" s="56">
        <f t="shared" si="1"/>
        <v>0.2726908440382334</v>
      </c>
      <c r="M25" s="56">
        <f t="shared" si="1"/>
        <v>0.33617037184131671</v>
      </c>
      <c r="N25" s="56">
        <f t="shared" si="1"/>
        <v>-9.7281833112994653E-2</v>
      </c>
      <c r="O25" s="56">
        <f t="shared" si="1"/>
        <v>0.71551159242989004</v>
      </c>
      <c r="P25" s="56">
        <f t="shared" si="1"/>
        <v>0.17636063260509749</v>
      </c>
      <c r="R25" s="54" t="s">
        <v>38</v>
      </c>
      <c r="S25" s="54" t="s">
        <v>38</v>
      </c>
      <c r="T25" s="54" t="s">
        <v>38</v>
      </c>
      <c r="U25" s="54" t="s">
        <v>38</v>
      </c>
      <c r="V25" s="54" t="s">
        <v>38</v>
      </c>
      <c r="W25" s="54" t="s">
        <v>38</v>
      </c>
      <c r="X25" s="54" t="s">
        <v>38</v>
      </c>
      <c r="Z25" s="37"/>
      <c r="AA25" s="37"/>
      <c r="AB25" s="37"/>
      <c r="AC25" s="37"/>
    </row>
    <row r="26" spans="1:29">
      <c r="A26" s="30">
        <v>2013</v>
      </c>
      <c r="B26" s="37">
        <v>335.42220000000003</v>
      </c>
      <c r="C26" s="37">
        <v>2140.0044921000003</v>
      </c>
      <c r="D26" s="37">
        <v>2120.2066608549999</v>
      </c>
      <c r="E26" s="38">
        <v>1428.2666000000002</v>
      </c>
      <c r="F26" s="38">
        <v>652.91983400000004</v>
      </c>
      <c r="G26" s="38">
        <v>304.12180557443997</v>
      </c>
      <c r="H26" s="38">
        <f t="shared" si="0"/>
        <v>6980.9415925294406</v>
      </c>
      <c r="I26" s="37"/>
      <c r="J26" s="56">
        <f t="shared" si="2"/>
        <v>-0.12349008686908325</v>
      </c>
      <c r="K26" s="56">
        <f t="shared" ref="K26:K33" si="3">C26/C25-1</f>
        <v>-7.1404987690814714E-2</v>
      </c>
      <c r="L26" s="56">
        <f t="shared" ref="L26:L33" si="4">D26/D25-1</f>
        <v>-3.4127922505044928E-2</v>
      </c>
      <c r="M26" s="56">
        <f t="shared" ref="M26:M33" si="5">E26/E25-1</f>
        <v>2.1977794736008027E-2</v>
      </c>
      <c r="N26" s="56">
        <f t="shared" ref="N26:N33" si="6">F26/F25-1</f>
        <v>-0.29454664777335082</v>
      </c>
      <c r="O26" s="56">
        <f t="shared" ref="O26:O33" si="7">G26/G25-1</f>
        <v>0.17418115813023638</v>
      </c>
      <c r="P26" s="56">
        <f t="shared" ref="P26:P33" si="8">H26/H25-1</f>
        <v>-6.4775311141115677E-2</v>
      </c>
      <c r="R26" s="54" t="s">
        <v>38</v>
      </c>
      <c r="S26" s="54" t="s">
        <v>38</v>
      </c>
      <c r="T26" s="54" t="s">
        <v>38</v>
      </c>
      <c r="U26" s="54" t="s">
        <v>38</v>
      </c>
      <c r="V26" s="54" t="s">
        <v>38</v>
      </c>
      <c r="W26" s="54" t="s">
        <v>38</v>
      </c>
      <c r="X26" s="54" t="s">
        <v>38</v>
      </c>
      <c r="Z26" s="37"/>
      <c r="AA26" s="37"/>
      <c r="AB26" s="37"/>
      <c r="AC26" s="37"/>
    </row>
    <row r="27" spans="1:29">
      <c r="A27" s="30">
        <v>2014</v>
      </c>
      <c r="B27" s="37">
        <v>339.13760000000002</v>
      </c>
      <c r="C27" s="37">
        <v>2215.2444147000001</v>
      </c>
      <c r="D27" s="37">
        <v>1439.6416444709998</v>
      </c>
      <c r="E27" s="38">
        <v>1486.2174</v>
      </c>
      <c r="F27" s="38">
        <v>558.68978000000004</v>
      </c>
      <c r="G27" s="38">
        <v>393.35481167372996</v>
      </c>
      <c r="H27" s="38">
        <f t="shared" si="0"/>
        <v>6432.2856508447294</v>
      </c>
      <c r="I27" s="37"/>
      <c r="J27" s="56">
        <f t="shared" si="2"/>
        <v>1.1076786211526857E-2</v>
      </c>
      <c r="K27" s="56">
        <f t="shared" si="3"/>
        <v>3.5158768534250262E-2</v>
      </c>
      <c r="L27" s="56">
        <f t="shared" si="4"/>
        <v>-0.32098994355085819</v>
      </c>
      <c r="M27" s="56">
        <f t="shared" si="5"/>
        <v>4.0574217726578432E-2</v>
      </c>
      <c r="N27" s="56">
        <f t="shared" si="6"/>
        <v>-0.14432101629187144</v>
      </c>
      <c r="O27" s="56">
        <f t="shared" si="7"/>
        <v>0.29341206208723625</v>
      </c>
      <c r="P27" s="56">
        <f t="shared" si="8"/>
        <v>-7.8593400963538729E-2</v>
      </c>
      <c r="R27" s="54" t="s">
        <v>38</v>
      </c>
      <c r="S27" s="54" t="s">
        <v>38</v>
      </c>
      <c r="T27" s="54" t="s">
        <v>38</v>
      </c>
      <c r="U27" s="54" t="s">
        <v>38</v>
      </c>
      <c r="V27" s="54" t="s">
        <v>38</v>
      </c>
      <c r="W27" s="54" t="s">
        <v>38</v>
      </c>
      <c r="X27" s="54" t="s">
        <v>38</v>
      </c>
      <c r="Z27" s="37"/>
      <c r="AA27" s="37"/>
      <c r="AB27" s="37"/>
      <c r="AC27" s="37"/>
    </row>
    <row r="28" spans="1:29">
      <c r="A28" s="30">
        <v>2015</v>
      </c>
      <c r="B28" s="37">
        <v>405.11280000000005</v>
      </c>
      <c r="C28" s="37">
        <v>2122.4210826999997</v>
      </c>
      <c r="D28" s="37">
        <v>1800.6830132354999</v>
      </c>
      <c r="E28" s="38">
        <v>1515.3289</v>
      </c>
      <c r="F28" s="38">
        <v>645.47629999999992</v>
      </c>
      <c r="G28" s="38">
        <v>333.39740789386997</v>
      </c>
      <c r="H28" s="38">
        <f t="shared" si="0"/>
        <v>6822.4195038293692</v>
      </c>
      <c r="I28" s="37"/>
      <c r="J28" s="56">
        <f t="shared" si="2"/>
        <v>0.19453814616839904</v>
      </c>
      <c r="K28" s="56">
        <f t="shared" si="3"/>
        <v>-4.1902072468410267E-2</v>
      </c>
      <c r="L28" s="56">
        <f t="shared" si="4"/>
        <v>0.25078558275324525</v>
      </c>
      <c r="M28" s="56">
        <f t="shared" si="5"/>
        <v>1.9587645791254937E-2</v>
      </c>
      <c r="N28" s="56">
        <f t="shared" si="6"/>
        <v>0.15533937277320486</v>
      </c>
      <c r="O28" s="56">
        <f t="shared" si="7"/>
        <v>-0.15242575405329462</v>
      </c>
      <c r="P28" s="56">
        <f t="shared" si="8"/>
        <v>6.065244520560209E-2</v>
      </c>
      <c r="R28" s="54" t="s">
        <v>38</v>
      </c>
      <c r="S28" s="54" t="s">
        <v>38</v>
      </c>
      <c r="T28" s="54" t="s">
        <v>38</v>
      </c>
      <c r="U28" s="54" t="s">
        <v>38</v>
      </c>
      <c r="V28" s="54" t="s">
        <v>38</v>
      </c>
      <c r="W28" s="54" t="s">
        <v>38</v>
      </c>
      <c r="X28" s="54" t="s">
        <v>38</v>
      </c>
      <c r="Z28" s="37"/>
      <c r="AA28" s="37"/>
      <c r="AB28" s="37"/>
      <c r="AC28" s="37"/>
    </row>
    <row r="29" spans="1:29">
      <c r="A29" s="30">
        <v>2016</v>
      </c>
      <c r="B29" s="37">
        <v>451.92989999999998</v>
      </c>
      <c r="C29" s="37">
        <v>2169.4434141000002</v>
      </c>
      <c r="D29" s="37">
        <v>2044.1910994209998</v>
      </c>
      <c r="E29" s="38">
        <v>1554.9095</v>
      </c>
      <c r="F29" s="38">
        <v>927.87087599999995</v>
      </c>
      <c r="G29" s="38">
        <v>325.41972866557001</v>
      </c>
      <c r="H29" s="38">
        <f t="shared" si="0"/>
        <v>7473.7645181865701</v>
      </c>
      <c r="I29" s="37"/>
      <c r="J29" s="56">
        <f t="shared" si="2"/>
        <v>0.11556559062068628</v>
      </c>
      <c r="K29" s="56">
        <f t="shared" si="3"/>
        <v>2.2155043494094029E-2</v>
      </c>
      <c r="L29" s="56">
        <f t="shared" si="4"/>
        <v>0.13523095647354388</v>
      </c>
      <c r="M29" s="56">
        <f t="shared" si="5"/>
        <v>2.6120138010962579E-2</v>
      </c>
      <c r="N29" s="56">
        <f t="shared" si="6"/>
        <v>0.43749797784984534</v>
      </c>
      <c r="O29" s="56">
        <f t="shared" si="7"/>
        <v>-2.3928438072438385E-2</v>
      </c>
      <c r="P29" s="56">
        <f t="shared" si="8"/>
        <v>9.5471264115553955E-2</v>
      </c>
      <c r="R29" s="54" t="s">
        <v>38</v>
      </c>
      <c r="S29" s="54" t="s">
        <v>38</v>
      </c>
      <c r="T29" s="54" t="s">
        <v>38</v>
      </c>
      <c r="U29" s="54" t="s">
        <v>38</v>
      </c>
      <c r="V29" s="54" t="s">
        <v>38</v>
      </c>
      <c r="W29" s="54" t="s">
        <v>38</v>
      </c>
      <c r="X29" s="54" t="s">
        <v>38</v>
      </c>
      <c r="Z29" s="37"/>
      <c r="AA29" s="37"/>
      <c r="AB29" s="37"/>
      <c r="AC29" s="37"/>
    </row>
    <row r="30" spans="1:29">
      <c r="A30" s="30">
        <v>2017</v>
      </c>
      <c r="B30" s="37">
        <v>449.00960000000003</v>
      </c>
      <c r="C30" s="37">
        <v>2224.3385289000003</v>
      </c>
      <c r="D30" s="37">
        <v>1934.7908242490003</v>
      </c>
      <c r="E30" s="38">
        <v>1680.3263000000002</v>
      </c>
      <c r="F30" s="38">
        <v>731.3136750000001</v>
      </c>
      <c r="G30" s="38">
        <v>550.29532611820002</v>
      </c>
      <c r="H30" s="38">
        <f t="shared" si="0"/>
        <v>7570.0742542672015</v>
      </c>
      <c r="I30" s="37"/>
      <c r="J30" s="56">
        <f t="shared" si="2"/>
        <v>-6.461842865453149E-3</v>
      </c>
      <c r="K30" s="56">
        <f t="shared" si="3"/>
        <v>2.5303778122635956E-2</v>
      </c>
      <c r="L30" s="56">
        <f t="shared" si="4"/>
        <v>-5.3517635999386859E-2</v>
      </c>
      <c r="M30" s="56">
        <f t="shared" si="5"/>
        <v>8.0658584953015033E-2</v>
      </c>
      <c r="N30" s="56">
        <f t="shared" si="6"/>
        <v>-0.21183680411152361</v>
      </c>
      <c r="O30" s="56">
        <f t="shared" si="7"/>
        <v>0.69103246559378695</v>
      </c>
      <c r="P30" s="56">
        <f t="shared" si="8"/>
        <v>1.2886375513474269E-2</v>
      </c>
      <c r="R30" s="54" t="s">
        <v>38</v>
      </c>
      <c r="S30" s="54" t="s">
        <v>38</v>
      </c>
      <c r="T30" s="54" t="s">
        <v>38</v>
      </c>
      <c r="U30" s="54" t="s">
        <v>38</v>
      </c>
      <c r="V30" s="54" t="s">
        <v>38</v>
      </c>
      <c r="W30" s="54" t="s">
        <v>38</v>
      </c>
      <c r="X30" s="54" t="s">
        <v>38</v>
      </c>
      <c r="Z30" s="37"/>
      <c r="AA30" s="37"/>
      <c r="AB30" s="37"/>
      <c r="AC30" s="37"/>
    </row>
    <row r="31" spans="1:29">
      <c r="A31" s="30">
        <v>2018</v>
      </c>
      <c r="B31" s="37">
        <v>346.80560000000003</v>
      </c>
      <c r="C31" s="37">
        <v>2684.6574052000001</v>
      </c>
      <c r="D31" s="37">
        <v>1874.621097968</v>
      </c>
      <c r="E31" s="38">
        <v>1380.7402999999999</v>
      </c>
      <c r="F31" s="38">
        <v>653.58799999999997</v>
      </c>
      <c r="G31" s="38">
        <v>516.92461339800002</v>
      </c>
      <c r="H31" s="38">
        <f t="shared" si="0"/>
        <v>7457.3370165659999</v>
      </c>
      <c r="I31" s="37"/>
      <c r="J31" s="56">
        <f t="shared" si="2"/>
        <v>-0.2276209684603625</v>
      </c>
      <c r="K31" s="56">
        <f t="shared" si="3"/>
        <v>0.20694641140242309</v>
      </c>
      <c r="L31" s="56">
        <f t="shared" si="4"/>
        <v>-3.1098827597735523E-2</v>
      </c>
      <c r="M31" s="56">
        <f t="shared" si="5"/>
        <v>-0.17829037134037606</v>
      </c>
      <c r="N31" s="56">
        <f t="shared" si="6"/>
        <v>-0.10628226663476537</v>
      </c>
      <c r="O31" s="56">
        <f t="shared" si="7"/>
        <v>-6.064146129606085E-2</v>
      </c>
      <c r="P31" s="56">
        <f t="shared" si="8"/>
        <v>-1.4892487697548362E-2</v>
      </c>
      <c r="R31" s="54" t="s">
        <v>38</v>
      </c>
      <c r="S31" s="54" t="s">
        <v>38</v>
      </c>
      <c r="T31" s="54" t="s">
        <v>38</v>
      </c>
      <c r="U31" s="54" t="s">
        <v>38</v>
      </c>
      <c r="V31" s="54" t="s">
        <v>38</v>
      </c>
      <c r="W31" s="54" t="s">
        <v>38</v>
      </c>
      <c r="X31" s="54" t="s">
        <v>38</v>
      </c>
      <c r="Z31" s="37"/>
      <c r="AA31" s="37"/>
      <c r="AB31" s="37"/>
      <c r="AC31" s="37"/>
    </row>
    <row r="32" spans="1:29">
      <c r="A32" s="30">
        <v>2019</v>
      </c>
      <c r="B32" s="37">
        <v>426.37910000000005</v>
      </c>
      <c r="C32" s="37">
        <v>2935.4795172999998</v>
      </c>
      <c r="D32" s="37">
        <f t="shared" ref="D32:G32" si="9">SUM(D38:D41)</f>
        <v>2036.9573144320002</v>
      </c>
      <c r="E32" s="37">
        <v>1423.0398000000002</v>
      </c>
      <c r="F32" s="37">
        <v>989.32895999999994</v>
      </c>
      <c r="G32" s="37">
        <f t="shared" si="9"/>
        <v>434.65633511999999</v>
      </c>
      <c r="H32" s="38">
        <f t="shared" si="0"/>
        <v>8245.8410268520001</v>
      </c>
      <c r="I32" s="37"/>
      <c r="J32" s="56">
        <f t="shared" si="2"/>
        <v>0.22944698701520405</v>
      </c>
      <c r="K32" s="56">
        <f t="shared" si="3"/>
        <v>9.3427977668276929E-2</v>
      </c>
      <c r="L32" s="56">
        <f t="shared" si="4"/>
        <v>8.6596815025695051E-2</v>
      </c>
      <c r="M32" s="56">
        <f t="shared" si="5"/>
        <v>3.0635377268267039E-2</v>
      </c>
      <c r="N32" s="56">
        <f t="shared" si="6"/>
        <v>0.51368899061794271</v>
      </c>
      <c r="O32" s="56">
        <f t="shared" si="7"/>
        <v>-0.1591494700498205</v>
      </c>
      <c r="P32" s="56">
        <f t="shared" si="8"/>
        <v>0.1057353326709507</v>
      </c>
      <c r="R32" s="54" t="s">
        <v>38</v>
      </c>
      <c r="S32" s="54" t="s">
        <v>38</v>
      </c>
      <c r="T32" s="54" t="s">
        <v>38</v>
      </c>
      <c r="U32" s="54" t="s">
        <v>38</v>
      </c>
      <c r="V32" s="54" t="s">
        <v>38</v>
      </c>
      <c r="W32" s="54" t="s">
        <v>38</v>
      </c>
      <c r="X32" s="54" t="s">
        <v>38</v>
      </c>
      <c r="Z32" s="37"/>
      <c r="AA32" s="37"/>
      <c r="AB32" s="37"/>
      <c r="AC32" s="37"/>
    </row>
    <row r="33" spans="1:29">
      <c r="A33" s="30">
        <v>2020</v>
      </c>
      <c r="B33" s="37">
        <v>484.54700000000003</v>
      </c>
      <c r="C33" s="37">
        <v>3895.8000112999998</v>
      </c>
      <c r="D33" s="37">
        <f>SUM(D42:D45)</f>
        <v>3996.4841411919997</v>
      </c>
      <c r="E33" s="37">
        <v>2282.0208000000002</v>
      </c>
      <c r="F33" s="37">
        <v>1251.3196750000002</v>
      </c>
      <c r="G33" s="37">
        <f t="shared" ref="G33" si="10">SUM(G42:G45)</f>
        <v>304.283455</v>
      </c>
      <c r="H33" s="38">
        <f t="shared" si="0"/>
        <v>12214.455082492001</v>
      </c>
      <c r="I33" s="37"/>
      <c r="J33" s="56">
        <f t="shared" si="2"/>
        <v>0.1364229625701634</v>
      </c>
      <c r="K33" s="56">
        <f t="shared" si="3"/>
        <v>0.32714263149868117</v>
      </c>
      <c r="L33" s="56">
        <f t="shared" si="4"/>
        <v>0.96198718199767863</v>
      </c>
      <c r="M33" s="56">
        <f t="shared" si="5"/>
        <v>0.60362401670002463</v>
      </c>
      <c r="N33" s="56">
        <f t="shared" si="6"/>
        <v>0.26481658335363023</v>
      </c>
      <c r="O33" s="56">
        <f t="shared" si="7"/>
        <v>-0.29994473699320778</v>
      </c>
      <c r="P33" s="56">
        <f t="shared" si="8"/>
        <v>0.48128675325130432</v>
      </c>
      <c r="R33" s="54" t="s">
        <v>38</v>
      </c>
      <c r="S33" s="54" t="s">
        <v>38</v>
      </c>
      <c r="T33" s="54" t="s">
        <v>38</v>
      </c>
      <c r="U33" s="54" t="s">
        <v>38</v>
      </c>
      <c r="V33" s="54" t="s">
        <v>38</v>
      </c>
      <c r="W33" s="54" t="s">
        <v>38</v>
      </c>
      <c r="X33" s="54" t="s">
        <v>38</v>
      </c>
      <c r="Z33" s="37"/>
      <c r="AA33" s="37"/>
      <c r="AB33" s="37"/>
      <c r="AC33" s="37"/>
    </row>
    <row r="34" spans="1:29">
      <c r="A34" s="30"/>
      <c r="B34" s="37"/>
      <c r="C34" s="37"/>
      <c r="D34" s="37"/>
      <c r="E34" s="37"/>
      <c r="F34" s="37"/>
      <c r="G34" s="37"/>
      <c r="H34" s="38"/>
      <c r="I34" s="37"/>
      <c r="J34" s="56"/>
      <c r="K34" s="56"/>
      <c r="L34" s="56"/>
      <c r="M34" s="56"/>
      <c r="N34" s="56"/>
      <c r="O34" s="56"/>
      <c r="P34" s="56"/>
      <c r="R34" s="54"/>
      <c r="S34" s="54"/>
      <c r="T34" s="54"/>
      <c r="U34" s="54"/>
      <c r="V34" s="54"/>
      <c r="W34" s="54"/>
      <c r="X34" s="54"/>
      <c r="Z34" s="37"/>
      <c r="AA34" s="37"/>
      <c r="AB34" s="37"/>
      <c r="AC34" s="37"/>
    </row>
    <row r="35" spans="1:29">
      <c r="A35" s="59" t="s">
        <v>62</v>
      </c>
      <c r="B35" s="58">
        <v>258.09129999999999</v>
      </c>
      <c r="C35" s="58">
        <v>1976.8306140999998</v>
      </c>
      <c r="D35" s="58">
        <v>1893.66722164</v>
      </c>
      <c r="E35" s="58">
        <v>1537.5833999999998</v>
      </c>
      <c r="F35" s="58">
        <v>801.99791500000015</v>
      </c>
      <c r="G35" s="58">
        <v>158.25368000000003</v>
      </c>
      <c r="H35" s="58">
        <f t="shared" si="0"/>
        <v>6626.4241307399989</v>
      </c>
      <c r="I35" s="58"/>
      <c r="J35" s="61"/>
      <c r="K35" s="61"/>
      <c r="L35" s="61"/>
      <c r="M35" s="61"/>
      <c r="N35" s="61"/>
      <c r="O35" s="61"/>
      <c r="P35" s="61"/>
      <c r="Q35" s="62"/>
      <c r="R35" s="63"/>
      <c r="S35" s="63"/>
      <c r="T35" s="63"/>
      <c r="U35" s="63"/>
      <c r="V35" s="63"/>
      <c r="W35" s="63"/>
      <c r="X35" s="63"/>
      <c r="Z35" s="37"/>
      <c r="AA35" s="37"/>
      <c r="AB35" s="37"/>
      <c r="AC35" s="37"/>
    </row>
    <row r="36" spans="1:29">
      <c r="A36" s="59" t="s">
        <v>63</v>
      </c>
      <c r="B36" s="58">
        <v>265.6474</v>
      </c>
      <c r="C36" s="58">
        <v>2780.95307</v>
      </c>
      <c r="D36" s="58">
        <v>2551.0419718550002</v>
      </c>
      <c r="E36" s="58">
        <v>1216.2184</v>
      </c>
      <c r="F36" s="58">
        <v>430.94640500000008</v>
      </c>
      <c r="G36" s="58">
        <v>167.90578900000003</v>
      </c>
      <c r="H36" s="58">
        <f t="shared" si="0"/>
        <v>7412.7130358549994</v>
      </c>
      <c r="I36" s="58"/>
      <c r="J36" s="61">
        <f t="shared" ref="J36" si="11">B36/B35-1</f>
        <v>2.927684892904181E-2</v>
      </c>
      <c r="K36" s="61">
        <f t="shared" ref="K36" si="12">C36/C35-1</f>
        <v>0.40677357491557076</v>
      </c>
      <c r="L36" s="61">
        <f t="shared" ref="L36" si="13">D36/D35-1</f>
        <v>0.34714375509213524</v>
      </c>
      <c r="M36" s="61">
        <f t="shared" ref="M36" si="14">E36/E35-1</f>
        <v>-0.20900654884801684</v>
      </c>
      <c r="N36" s="61">
        <f t="shared" ref="N36" si="15">F36/F35-1</f>
        <v>-0.46265894594002777</v>
      </c>
      <c r="O36" s="61">
        <f t="shared" ref="O36" si="16">G36/G35-1</f>
        <v>6.0991371575055853E-2</v>
      </c>
      <c r="P36" s="61">
        <f t="shared" ref="P36" si="17">H36/H35-1</f>
        <v>0.11865961031190331</v>
      </c>
      <c r="Q36" s="62"/>
      <c r="R36" s="63" t="s">
        <v>38</v>
      </c>
      <c r="S36" s="63" t="s">
        <v>38</v>
      </c>
      <c r="T36" s="63" t="s">
        <v>38</v>
      </c>
      <c r="U36" s="63" t="s">
        <v>38</v>
      </c>
      <c r="V36" s="63" t="s">
        <v>38</v>
      </c>
      <c r="W36" s="63" t="s">
        <v>38</v>
      </c>
      <c r="X36" s="63" t="s">
        <v>38</v>
      </c>
      <c r="Z36" s="37"/>
      <c r="AA36" s="37"/>
      <c r="AB36" s="37"/>
      <c r="AC36" s="37"/>
    </row>
    <row r="37" spans="1:29">
      <c r="A37" s="30"/>
      <c r="B37" s="37"/>
      <c r="C37" s="37"/>
      <c r="D37" s="37"/>
      <c r="E37" s="38"/>
      <c r="F37" s="38"/>
      <c r="G37" s="38"/>
      <c r="H37" s="38"/>
      <c r="I37" s="37"/>
      <c r="J37" s="37"/>
      <c r="K37" s="37"/>
      <c r="L37" s="37"/>
      <c r="M37" s="37"/>
      <c r="N37" s="37"/>
      <c r="O37" s="37"/>
      <c r="P37" s="37"/>
      <c r="Z37" s="37"/>
      <c r="AA37" s="37"/>
      <c r="AB37" s="37"/>
      <c r="AC37" s="37"/>
    </row>
    <row r="38" spans="1:29">
      <c r="A38" s="30" t="s">
        <v>24</v>
      </c>
      <c r="B38" s="37">
        <v>79.512699999999995</v>
      </c>
      <c r="C38" s="37">
        <v>580.05357600000002</v>
      </c>
      <c r="D38" s="37">
        <v>298.46703374999998</v>
      </c>
      <c r="E38" s="37">
        <v>390.28949999999998</v>
      </c>
      <c r="F38" s="37">
        <v>191.74555999999998</v>
      </c>
      <c r="G38" s="37">
        <v>98.379019999999983</v>
      </c>
      <c r="H38" s="38">
        <f t="shared" si="0"/>
        <v>1638.4473897500002</v>
      </c>
      <c r="I38" s="37"/>
      <c r="J38" s="54" t="s">
        <v>38</v>
      </c>
      <c r="K38" s="54" t="s">
        <v>38</v>
      </c>
      <c r="L38" s="54" t="s">
        <v>38</v>
      </c>
      <c r="M38" s="54" t="s">
        <v>38</v>
      </c>
      <c r="N38" s="54" t="s">
        <v>38</v>
      </c>
      <c r="O38" s="54" t="s">
        <v>38</v>
      </c>
      <c r="P38" s="54" t="s">
        <v>38</v>
      </c>
      <c r="R38" s="54" t="s">
        <v>38</v>
      </c>
      <c r="S38" s="54" t="s">
        <v>38</v>
      </c>
      <c r="T38" s="54" t="s">
        <v>38</v>
      </c>
      <c r="U38" s="54" t="s">
        <v>38</v>
      </c>
      <c r="V38" s="54" t="s">
        <v>38</v>
      </c>
      <c r="W38" s="54" t="s">
        <v>38</v>
      </c>
      <c r="X38" s="54" t="s">
        <v>38</v>
      </c>
      <c r="Z38" s="37"/>
      <c r="AA38" s="37"/>
      <c r="AB38" s="37"/>
      <c r="AC38" s="37"/>
    </row>
    <row r="39" spans="1:29">
      <c r="A39" s="30" t="s">
        <v>25</v>
      </c>
      <c r="B39" s="37">
        <v>94.112099999999998</v>
      </c>
      <c r="C39" s="37">
        <v>723.48402340000007</v>
      </c>
      <c r="D39" s="37">
        <v>414.87815459000001</v>
      </c>
      <c r="E39" s="37">
        <v>345.97829999999993</v>
      </c>
      <c r="F39" s="37">
        <v>253.25468000000001</v>
      </c>
      <c r="G39" s="37">
        <v>137.42845700000001</v>
      </c>
      <c r="H39" s="38">
        <f t="shared" si="0"/>
        <v>1969.1357149900002</v>
      </c>
      <c r="I39" s="37"/>
      <c r="J39" s="54" t="s">
        <v>38</v>
      </c>
      <c r="K39" s="54" t="s">
        <v>38</v>
      </c>
      <c r="L39" s="54" t="s">
        <v>38</v>
      </c>
      <c r="M39" s="54" t="s">
        <v>38</v>
      </c>
      <c r="N39" s="54" t="s">
        <v>38</v>
      </c>
      <c r="O39" s="54" t="s">
        <v>38</v>
      </c>
      <c r="P39" s="54" t="s">
        <v>38</v>
      </c>
      <c r="R39" s="56">
        <f>B39/B38-1</f>
        <v>0.18361092001655077</v>
      </c>
      <c r="S39" s="56">
        <f t="shared" ref="S39:X39" si="18">C39/C38-1</f>
        <v>0.24727103380533255</v>
      </c>
      <c r="T39" s="56">
        <f t="shared" si="18"/>
        <v>0.39003007929347255</v>
      </c>
      <c r="U39" s="56">
        <f t="shared" si="18"/>
        <v>-0.11353418424016026</v>
      </c>
      <c r="V39" s="56">
        <f t="shared" si="18"/>
        <v>0.32078510709713459</v>
      </c>
      <c r="W39" s="56">
        <f t="shared" si="18"/>
        <v>0.39692850162565185</v>
      </c>
      <c r="X39" s="56">
        <f t="shared" si="18"/>
        <v>0.20183029818885889</v>
      </c>
      <c r="Z39" s="37"/>
      <c r="AA39" s="37"/>
      <c r="AB39" s="37"/>
      <c r="AC39" s="37"/>
    </row>
    <row r="40" spans="1:29">
      <c r="A40" s="30" t="s">
        <v>26</v>
      </c>
      <c r="B40" s="37">
        <v>107.12129999999999</v>
      </c>
      <c r="C40" s="37">
        <v>876.44060949999994</v>
      </c>
      <c r="D40" s="37">
        <v>621.29003574600006</v>
      </c>
      <c r="E40" s="37">
        <v>409.88210000000004</v>
      </c>
      <c r="F40" s="37">
        <v>283.55029999999999</v>
      </c>
      <c r="G40" s="37">
        <v>98.319299119999997</v>
      </c>
      <c r="H40" s="38">
        <f t="shared" si="0"/>
        <v>2396.603644366</v>
      </c>
      <c r="I40" s="37"/>
      <c r="J40" s="54" t="s">
        <v>38</v>
      </c>
      <c r="K40" s="54" t="s">
        <v>38</v>
      </c>
      <c r="L40" s="54" t="s">
        <v>38</v>
      </c>
      <c r="M40" s="54" t="s">
        <v>38</v>
      </c>
      <c r="N40" s="54" t="s">
        <v>38</v>
      </c>
      <c r="O40" s="54" t="s">
        <v>38</v>
      </c>
      <c r="P40" s="54" t="s">
        <v>38</v>
      </c>
      <c r="R40" s="56">
        <f t="shared" ref="R40:R45" si="19">B40/B39-1</f>
        <v>0.13823089698349089</v>
      </c>
      <c r="S40" s="56">
        <f t="shared" ref="S40:S45" si="20">C40/C39-1</f>
        <v>0.21141667424967192</v>
      </c>
      <c r="T40" s="56">
        <f t="shared" ref="T40:T45" si="21">D40/D39-1</f>
        <v>0.49752410164855498</v>
      </c>
      <c r="U40" s="56">
        <f t="shared" ref="U40:U45" si="22">E40/E39-1</f>
        <v>0.18470464766142891</v>
      </c>
      <c r="V40" s="56">
        <f t="shared" ref="V40:V45" si="23">F40/F39-1</f>
        <v>0.1196251141341198</v>
      </c>
      <c r="W40" s="56">
        <f t="shared" ref="W40:W45" si="24">G40/G39-1</f>
        <v>-0.28457830884326973</v>
      </c>
      <c r="X40" s="56">
        <f t="shared" ref="X40:X45" si="25">H40/H39-1</f>
        <v>0.21708403647443397</v>
      </c>
      <c r="Z40" s="37"/>
      <c r="AA40" s="37"/>
      <c r="AB40" s="37"/>
      <c r="AC40" s="37"/>
    </row>
    <row r="41" spans="1:29">
      <c r="A41" s="30" t="s">
        <v>27</v>
      </c>
      <c r="B41" s="37">
        <v>145.63299999999998</v>
      </c>
      <c r="C41" s="37">
        <v>755.50130839999997</v>
      </c>
      <c r="D41" s="37">
        <v>702.3220903460001</v>
      </c>
      <c r="E41" s="37">
        <v>276.88990000000001</v>
      </c>
      <c r="F41" s="37">
        <v>260.77841999999998</v>
      </c>
      <c r="G41" s="37">
        <v>100.52955899999999</v>
      </c>
      <c r="H41" s="38">
        <f t="shared" si="0"/>
        <v>2241.6542777460004</v>
      </c>
      <c r="I41" s="37"/>
      <c r="J41" s="54" t="s">
        <v>38</v>
      </c>
      <c r="K41" s="54" t="s">
        <v>38</v>
      </c>
      <c r="L41" s="54" t="s">
        <v>38</v>
      </c>
      <c r="M41" s="54" t="s">
        <v>38</v>
      </c>
      <c r="N41" s="54" t="s">
        <v>38</v>
      </c>
      <c r="O41" s="54" t="s">
        <v>38</v>
      </c>
      <c r="P41" s="54" t="s">
        <v>38</v>
      </c>
      <c r="R41" s="56">
        <f t="shared" si="19"/>
        <v>0.35951486772471952</v>
      </c>
      <c r="S41" s="56">
        <f t="shared" si="20"/>
        <v>-0.13798915726759231</v>
      </c>
      <c r="T41" s="56">
        <f t="shared" si="21"/>
        <v>0.13042548558291722</v>
      </c>
      <c r="U41" s="56">
        <f t="shared" si="22"/>
        <v>-0.32446452284693572</v>
      </c>
      <c r="V41" s="56">
        <f t="shared" si="23"/>
        <v>-8.0309842733370496E-2</v>
      </c>
      <c r="W41" s="56">
        <f t="shared" si="24"/>
        <v>2.2480427543552173E-2</v>
      </c>
      <c r="X41" s="56">
        <f t="shared" si="25"/>
        <v>-6.4653730701052181E-2</v>
      </c>
      <c r="Z41" s="37"/>
      <c r="AA41" s="37"/>
      <c r="AB41" s="37"/>
      <c r="AC41" s="37"/>
    </row>
    <row r="42" spans="1:29">
      <c r="A42" s="30" t="s">
        <v>28</v>
      </c>
      <c r="B42" s="37">
        <v>95.283500000000004</v>
      </c>
      <c r="C42" s="37">
        <v>757.99212959999988</v>
      </c>
      <c r="D42" s="37">
        <v>621.91723115900004</v>
      </c>
      <c r="E42" s="37">
        <v>566.94960000000003</v>
      </c>
      <c r="F42" s="37">
        <v>372.65313000000003</v>
      </c>
      <c r="G42" s="37">
        <v>74.115689000000003</v>
      </c>
      <c r="H42" s="38">
        <f t="shared" si="0"/>
        <v>2488.9112797590001</v>
      </c>
      <c r="I42" s="37"/>
      <c r="J42" s="56">
        <f t="shared" ref="J42:J47" si="26">B42/B38-1</f>
        <v>0.1983431577597039</v>
      </c>
      <c r="K42" s="56">
        <f t="shared" ref="K42:P42" si="27">C42/C38-1</f>
        <v>0.30676227328352823</v>
      </c>
      <c r="L42" s="56">
        <f t="shared" si="27"/>
        <v>1.0837049349977002</v>
      </c>
      <c r="M42" s="56">
        <f t="shared" si="27"/>
        <v>0.45263861825644836</v>
      </c>
      <c r="N42" s="56">
        <f t="shared" si="27"/>
        <v>0.94347723097212821</v>
      </c>
      <c r="O42" s="56">
        <f t="shared" si="27"/>
        <v>-0.24663115164188443</v>
      </c>
      <c r="P42" s="56">
        <f t="shared" si="27"/>
        <v>0.51906695041258932</v>
      </c>
      <c r="R42" s="56">
        <f t="shared" si="19"/>
        <v>-0.34572864666662073</v>
      </c>
      <c r="S42" s="56">
        <f t="shared" si="20"/>
        <v>3.2969118283527887E-3</v>
      </c>
      <c r="T42" s="56">
        <f t="shared" si="21"/>
        <v>-0.11448430896910633</v>
      </c>
      <c r="U42" s="56">
        <f t="shared" si="22"/>
        <v>1.0475633094598251</v>
      </c>
      <c r="V42" s="56">
        <f t="shared" si="23"/>
        <v>0.42900294433872266</v>
      </c>
      <c r="W42" s="56">
        <f t="shared" si="24"/>
        <v>-0.2627472980359935</v>
      </c>
      <c r="X42" s="56">
        <f t="shared" si="25"/>
        <v>0.11030113094050265</v>
      </c>
      <c r="Z42" s="37"/>
      <c r="AA42" s="37"/>
      <c r="AB42" s="37"/>
      <c r="AC42" s="37"/>
    </row>
    <row r="43" spans="1:29">
      <c r="A43" s="30" t="s">
        <v>29</v>
      </c>
      <c r="B43" s="37">
        <v>115.0668</v>
      </c>
      <c r="C43" s="37">
        <v>898.2933415</v>
      </c>
      <c r="D43" s="37">
        <v>913.00105581599996</v>
      </c>
      <c r="E43" s="37">
        <v>873.59450000000004</v>
      </c>
      <c r="F43" s="37">
        <v>310.72323500000005</v>
      </c>
      <c r="G43" s="37">
        <v>54.575851999999998</v>
      </c>
      <c r="H43" s="38">
        <f t="shared" si="0"/>
        <v>3165.254784316</v>
      </c>
      <c r="I43" s="37"/>
      <c r="J43" s="56">
        <f t="shared" si="26"/>
        <v>0.22265681033575913</v>
      </c>
      <c r="K43" s="56">
        <f t="shared" ref="K43:P43" si="28">C43/C39-1</f>
        <v>0.24162153198419878</v>
      </c>
      <c r="L43" s="56">
        <f t="shared" si="28"/>
        <v>1.2006486620590229</v>
      </c>
      <c r="M43" s="56">
        <f t="shared" si="28"/>
        <v>1.5249979550740616</v>
      </c>
      <c r="N43" s="56">
        <f t="shared" si="28"/>
        <v>0.22692001190264288</v>
      </c>
      <c r="O43" s="56">
        <f t="shared" si="28"/>
        <v>-0.60287808514069252</v>
      </c>
      <c r="P43" s="56">
        <f t="shared" si="28"/>
        <v>0.60743353554585955</v>
      </c>
      <c r="R43" s="56">
        <f t="shared" si="19"/>
        <v>0.20762566446446651</v>
      </c>
      <c r="S43" s="56">
        <f t="shared" si="20"/>
        <v>0.18509586896903341</v>
      </c>
      <c r="T43" s="56">
        <f t="shared" si="21"/>
        <v>0.46804270741066034</v>
      </c>
      <c r="U43" s="56">
        <f t="shared" si="22"/>
        <v>0.54086800660940582</v>
      </c>
      <c r="V43" s="56">
        <f t="shared" si="23"/>
        <v>-0.16618643455376314</v>
      </c>
      <c r="W43" s="56">
        <f t="shared" si="24"/>
        <v>-0.263639686328761</v>
      </c>
      <c r="X43" s="56">
        <f t="shared" si="25"/>
        <v>0.27174271339333966</v>
      </c>
      <c r="Z43" s="37"/>
      <c r="AA43" s="37"/>
      <c r="AB43" s="37"/>
      <c r="AC43" s="37"/>
    </row>
    <row r="44" spans="1:29">
      <c r="A44" s="30" t="s">
        <v>23</v>
      </c>
      <c r="B44" s="37">
        <v>144.64940000000001</v>
      </c>
      <c r="C44" s="37">
        <v>1066.1108863000002</v>
      </c>
      <c r="D44" s="37">
        <v>1128.393081428</v>
      </c>
      <c r="E44" s="37">
        <v>515.89519999999993</v>
      </c>
      <c r="F44" s="37">
        <v>334.84289999999999</v>
      </c>
      <c r="G44" s="37">
        <v>97.242020999999994</v>
      </c>
      <c r="H44" s="38">
        <f t="shared" si="0"/>
        <v>3287.1334887280004</v>
      </c>
      <c r="I44" s="37"/>
      <c r="J44" s="56">
        <f t="shared" si="26"/>
        <v>0.35033275361669469</v>
      </c>
      <c r="K44" s="56">
        <f t="shared" ref="K44:P44" si="29">C44/C40-1</f>
        <v>0.21640973129737229</v>
      </c>
      <c r="L44" s="56">
        <f t="shared" si="29"/>
        <v>0.81620984806734809</v>
      </c>
      <c r="M44" s="56">
        <f t="shared" si="29"/>
        <v>0.25864291219353053</v>
      </c>
      <c r="N44" s="56">
        <f t="shared" si="29"/>
        <v>0.1808941835011284</v>
      </c>
      <c r="O44" s="56">
        <f t="shared" si="29"/>
        <v>-1.095693449446955E-2</v>
      </c>
      <c r="P44" s="56">
        <f t="shared" si="29"/>
        <v>0.37157994249715909</v>
      </c>
      <c r="R44" s="56">
        <f t="shared" si="19"/>
        <v>0.25709066385786361</v>
      </c>
      <c r="S44" s="56">
        <f t="shared" si="20"/>
        <v>0.18681819963150659</v>
      </c>
      <c r="T44" s="56">
        <f t="shared" si="21"/>
        <v>0.2359165131736809</v>
      </c>
      <c r="U44" s="56">
        <f t="shared" si="22"/>
        <v>-0.40945690477675867</v>
      </c>
      <c r="V44" s="56">
        <f t="shared" si="23"/>
        <v>7.7624272288488338E-2</v>
      </c>
      <c r="W44" s="56">
        <f t="shared" si="24"/>
        <v>0.78177742419852647</v>
      </c>
      <c r="X44" s="56">
        <f t="shared" si="25"/>
        <v>3.8505179746008311E-2</v>
      </c>
      <c r="Z44" s="37"/>
      <c r="AA44" s="37"/>
      <c r="AB44" s="37"/>
      <c r="AC44" s="37"/>
    </row>
    <row r="45" spans="1:29">
      <c r="A45" s="30" t="s">
        <v>30</v>
      </c>
      <c r="B45" s="37">
        <v>129.54730000000001</v>
      </c>
      <c r="C45" s="37">
        <v>1173.4036539000001</v>
      </c>
      <c r="D45" s="37">
        <v>1333.1727727889997</v>
      </c>
      <c r="E45" s="37">
        <v>325.58149999999995</v>
      </c>
      <c r="F45" s="37">
        <v>233.10041000000001</v>
      </c>
      <c r="G45" s="37">
        <v>78.349892999999994</v>
      </c>
      <c r="H45" s="38">
        <f t="shared" si="0"/>
        <v>3273.1555296889996</v>
      </c>
      <c r="I45" s="37"/>
      <c r="J45" s="56">
        <f t="shared" si="26"/>
        <v>-0.11045367464791622</v>
      </c>
      <c r="K45" s="56">
        <f t="shared" ref="K45:P45" si="30">C45/C41-1</f>
        <v>0.55314576011130057</v>
      </c>
      <c r="L45" s="56">
        <f t="shared" si="30"/>
        <v>0.89823556899970214</v>
      </c>
      <c r="M45" s="56">
        <f t="shared" si="30"/>
        <v>0.17585184580585977</v>
      </c>
      <c r="N45" s="56">
        <f t="shared" si="30"/>
        <v>-0.10613612123273075</v>
      </c>
      <c r="O45" s="56">
        <f t="shared" si="30"/>
        <v>-0.22062830296510105</v>
      </c>
      <c r="P45" s="56">
        <f t="shared" si="30"/>
        <v>0.46015180047307802</v>
      </c>
      <c r="R45" s="56">
        <f t="shared" si="19"/>
        <v>-0.10440485753829609</v>
      </c>
      <c r="S45" s="56">
        <f t="shared" si="20"/>
        <v>0.10063940719371667</v>
      </c>
      <c r="T45" s="56">
        <f t="shared" si="21"/>
        <v>0.18147903840552426</v>
      </c>
      <c r="U45" s="56">
        <f t="shared" si="22"/>
        <v>-0.36889992386050496</v>
      </c>
      <c r="V45" s="56">
        <f t="shared" si="23"/>
        <v>-0.30385141808292782</v>
      </c>
      <c r="W45" s="56">
        <f t="shared" si="24"/>
        <v>-0.19427946689836895</v>
      </c>
      <c r="X45" s="56">
        <f t="shared" si="25"/>
        <v>-4.2523247342808324E-3</v>
      </c>
      <c r="Z45" s="37"/>
      <c r="AA45" s="37"/>
      <c r="AB45" s="37"/>
      <c r="AC45" s="37"/>
    </row>
    <row r="46" spans="1:29">
      <c r="A46" s="30" t="s">
        <v>31</v>
      </c>
      <c r="B46" s="37">
        <f>SUM(B75:B77)</f>
        <v>111.238</v>
      </c>
      <c r="C46" s="37">
        <f t="shared" ref="C46:H46" si="31">SUM(C75:C77)</f>
        <v>1288.9724879</v>
      </c>
      <c r="D46" s="37">
        <f t="shared" si="31"/>
        <v>1221.0834250570001</v>
      </c>
      <c r="E46" s="37">
        <f t="shared" si="31"/>
        <v>603.72990000000004</v>
      </c>
      <c r="F46" s="37">
        <f t="shared" si="31"/>
        <v>214.98474500000003</v>
      </c>
      <c r="G46" s="37">
        <f t="shared" si="31"/>
        <v>143.24050300000002</v>
      </c>
      <c r="H46" s="37">
        <f t="shared" si="31"/>
        <v>3583.2490609569995</v>
      </c>
      <c r="I46" s="37"/>
      <c r="J46" s="56">
        <f t="shared" si="26"/>
        <v>0.1674424218253947</v>
      </c>
      <c r="K46" s="56">
        <f t="shared" ref="K46" si="32">C46/C42-1</f>
        <v>0.70050906541761049</v>
      </c>
      <c r="L46" s="56">
        <f t="shared" ref="L46" si="33">D46/D42-1</f>
        <v>0.9634179017381439</v>
      </c>
      <c r="M46" s="56">
        <f t="shared" ref="M46" si="34">E46/E42-1</f>
        <v>6.487402054785818E-2</v>
      </c>
      <c r="N46" s="56">
        <f t="shared" ref="N46" si="35">F46/F42-1</f>
        <v>-0.42309690247335363</v>
      </c>
      <c r="O46" s="56">
        <f t="shared" ref="O46" si="36">G46/G42-1</f>
        <v>0.93266101864073625</v>
      </c>
      <c r="P46" s="56">
        <f t="shared" ref="P46" si="37">H46/H42-1</f>
        <v>0.43968533153337774</v>
      </c>
      <c r="R46" s="56">
        <f t="shared" ref="R46" si="38">B46/B45-1</f>
        <v>-0.14133293399399294</v>
      </c>
      <c r="S46" s="56">
        <f t="shared" ref="S46" si="39">C46/C45-1</f>
        <v>9.8490262592832334E-2</v>
      </c>
      <c r="T46" s="56">
        <f t="shared" ref="T46" si="40">D46/D45-1</f>
        <v>-8.4077135401969372E-2</v>
      </c>
      <c r="U46" s="56">
        <f t="shared" ref="U46" si="41">E46/E45-1</f>
        <v>0.85431266825664287</v>
      </c>
      <c r="V46" s="56">
        <f t="shared" ref="V46" si="42">F46/F45-1</f>
        <v>-7.7716143871218279E-2</v>
      </c>
      <c r="W46" s="56">
        <f t="shared" ref="W46" si="43">G46/G45-1</f>
        <v>0.82821568116244948</v>
      </c>
      <c r="X46" s="56">
        <f t="shared" ref="X46" si="44">H46/H45-1</f>
        <v>9.4738404104330431E-2</v>
      </c>
      <c r="Z46" s="37"/>
      <c r="AA46" s="37"/>
      <c r="AB46" s="37"/>
      <c r="AC46" s="37"/>
    </row>
    <row r="47" spans="1:29">
      <c r="A47" s="30" t="s">
        <v>32</v>
      </c>
      <c r="B47" s="37">
        <v>120.10079999999999</v>
      </c>
      <c r="C47" s="37">
        <v>1336.2256533999998</v>
      </c>
      <c r="D47" s="37">
        <v>1092.5944505320001</v>
      </c>
      <c r="E47" s="38">
        <v>526.11919999999998</v>
      </c>
      <c r="F47" s="38">
        <v>169.03688</v>
      </c>
      <c r="G47" s="38">
        <v>73.544834999999992</v>
      </c>
      <c r="H47" s="38">
        <f t="shared" si="0"/>
        <v>3317.6218189320002</v>
      </c>
      <c r="I47" s="37"/>
      <c r="J47" s="56">
        <f t="shared" si="26"/>
        <v>4.3748500870798512E-2</v>
      </c>
      <c r="K47" s="56">
        <f t="shared" ref="K47" si="45">C47/C43-1</f>
        <v>0.48751592789135678</v>
      </c>
      <c r="L47" s="56">
        <f t="shared" ref="L47" si="46">D47/D43-1</f>
        <v>0.19670666706457141</v>
      </c>
      <c r="M47" s="56">
        <f t="shared" ref="M47" si="47">E47/E43-1</f>
        <v>-0.39775353439152838</v>
      </c>
      <c r="N47" s="56">
        <f t="shared" ref="N47" si="48">F47/F43-1</f>
        <v>-0.45598892853957329</v>
      </c>
      <c r="O47" s="56">
        <f t="shared" ref="O47" si="49">G47/G43-1</f>
        <v>0.34757099165396443</v>
      </c>
      <c r="P47" s="56">
        <f t="shared" ref="P47" si="50">H47/H43-1</f>
        <v>4.8137368078862597E-2</v>
      </c>
      <c r="R47" s="56">
        <f t="shared" ref="R47" si="51">B47/B46-1</f>
        <v>7.9674212049839044E-2</v>
      </c>
      <c r="S47" s="56">
        <f t="shared" ref="S47" si="52">C47/C46-1</f>
        <v>3.6659560963155036E-2</v>
      </c>
      <c r="T47" s="56">
        <f t="shared" ref="T47" si="53">D47/D46-1</f>
        <v>-0.10522538582407026</v>
      </c>
      <c r="U47" s="56">
        <f t="shared" ref="U47" si="54">E47/E46-1</f>
        <v>-0.12855202301559032</v>
      </c>
      <c r="V47" s="56">
        <f t="shared" ref="V47" si="55">F47/F46-1</f>
        <v>-0.21372616461693605</v>
      </c>
      <c r="W47" s="56">
        <f t="shared" ref="W47" si="56">G47/G46-1</f>
        <v>-0.48656397136499874</v>
      </c>
      <c r="X47" s="56">
        <f t="shared" ref="X47" si="57">H47/H46-1</f>
        <v>-7.4130276044517163E-2</v>
      </c>
      <c r="Z47" s="37"/>
      <c r="AA47" s="37"/>
      <c r="AB47" s="37"/>
      <c r="AC47" s="37"/>
    </row>
    <row r="48" spans="1:29">
      <c r="A48" s="30" t="s">
        <v>33</v>
      </c>
      <c r="B48" s="37"/>
      <c r="C48" s="37"/>
      <c r="D48" s="37"/>
      <c r="E48" s="38"/>
      <c r="F48" s="38"/>
      <c r="G48" s="38"/>
      <c r="H48" s="38"/>
      <c r="I48" s="37"/>
      <c r="J48" s="37"/>
      <c r="K48" s="37"/>
      <c r="L48" s="37"/>
      <c r="M48" s="37"/>
      <c r="N48" s="37"/>
      <c r="O48" s="37"/>
      <c r="P48" s="37"/>
      <c r="Z48" s="37"/>
      <c r="AA48" s="37"/>
      <c r="AB48" s="37"/>
      <c r="AC48" s="37"/>
    </row>
    <row r="49" spans="1:29">
      <c r="A49" s="30" t="s">
        <v>34</v>
      </c>
      <c r="B49" s="37"/>
      <c r="C49" s="37"/>
      <c r="D49" s="37"/>
      <c r="E49" s="38"/>
      <c r="F49" s="38"/>
      <c r="G49" s="38"/>
      <c r="H49" s="38"/>
      <c r="I49" s="37"/>
      <c r="J49" s="37"/>
      <c r="K49" s="37"/>
      <c r="L49" s="37"/>
      <c r="M49" s="37"/>
      <c r="N49" s="37"/>
      <c r="O49" s="37"/>
      <c r="P49" s="37"/>
      <c r="Z49" s="37"/>
      <c r="AA49" s="37"/>
      <c r="AB49" s="37"/>
      <c r="AC49" s="37"/>
    </row>
    <row r="50" spans="1:29">
      <c r="A50" s="32"/>
      <c r="E50" s="27"/>
      <c r="F50" s="27"/>
      <c r="G50" s="27"/>
      <c r="H50" s="27"/>
      <c r="I50" s="39"/>
      <c r="J50" s="37"/>
      <c r="K50" s="37"/>
      <c r="L50" s="37"/>
      <c r="M50" s="37"/>
      <c r="N50" s="37"/>
      <c r="O50" s="37"/>
      <c r="P50" s="37"/>
      <c r="Z50" s="37"/>
      <c r="AA50" s="37"/>
      <c r="AB50" s="37"/>
      <c r="AC50" s="37"/>
    </row>
    <row r="51" spans="1:29">
      <c r="A51" s="19">
        <v>43496</v>
      </c>
      <c r="B51" s="41">
        <v>25.07</v>
      </c>
      <c r="C51" s="41">
        <v>224.00048589999997</v>
      </c>
      <c r="D51" s="40">
        <v>95.72648676899999</v>
      </c>
      <c r="E51" s="42">
        <v>127.4066</v>
      </c>
      <c r="F51" s="42">
        <v>63.073924999999996</v>
      </c>
      <c r="G51" s="43">
        <v>22.644833000000002</v>
      </c>
      <c r="H51" s="38">
        <f t="shared" ref="H51:H81" si="58">SUM(B51:G51)</f>
        <v>557.92233066899996</v>
      </c>
      <c r="I51" s="39"/>
      <c r="J51" s="54" t="s">
        <v>38</v>
      </c>
      <c r="K51" s="54" t="s">
        <v>38</v>
      </c>
      <c r="L51" s="54" t="s">
        <v>38</v>
      </c>
      <c r="M51" s="54" t="s">
        <v>38</v>
      </c>
      <c r="N51" s="54" t="s">
        <v>38</v>
      </c>
      <c r="O51" s="54" t="s">
        <v>38</v>
      </c>
      <c r="P51" s="54" t="s">
        <v>38</v>
      </c>
      <c r="R51" s="54" t="s">
        <v>38</v>
      </c>
      <c r="S51" s="54" t="s">
        <v>38</v>
      </c>
      <c r="T51" s="54" t="s">
        <v>38</v>
      </c>
      <c r="U51" s="54" t="s">
        <v>38</v>
      </c>
      <c r="V51" s="54" t="s">
        <v>38</v>
      </c>
      <c r="W51" s="54" t="s">
        <v>38</v>
      </c>
      <c r="X51" s="54" t="s">
        <v>38</v>
      </c>
      <c r="Z51" s="37"/>
      <c r="AA51" s="37"/>
      <c r="AB51" s="37"/>
      <c r="AC51" s="37"/>
    </row>
    <row r="52" spans="1:29">
      <c r="A52" s="19">
        <v>43524</v>
      </c>
      <c r="B52" s="41">
        <v>26.488900000000001</v>
      </c>
      <c r="C52" s="41">
        <v>249.05248649999999</v>
      </c>
      <c r="D52" s="40">
        <v>94.380202165</v>
      </c>
      <c r="E52" s="42">
        <v>124.2574</v>
      </c>
      <c r="F52" s="42">
        <v>60.053434999999993</v>
      </c>
      <c r="G52" s="43">
        <v>39.824769999999994</v>
      </c>
      <c r="H52" s="38">
        <f t="shared" si="58"/>
        <v>594.057193665</v>
      </c>
      <c r="I52" s="39"/>
      <c r="J52" s="54" t="s">
        <v>38</v>
      </c>
      <c r="K52" s="54" t="s">
        <v>38</v>
      </c>
      <c r="L52" s="54" t="s">
        <v>38</v>
      </c>
      <c r="M52" s="54" t="s">
        <v>38</v>
      </c>
      <c r="N52" s="54" t="s">
        <v>38</v>
      </c>
      <c r="O52" s="54" t="s">
        <v>38</v>
      </c>
      <c r="P52" s="54" t="s">
        <v>38</v>
      </c>
      <c r="R52" s="56">
        <f>B52/B51-1</f>
        <v>5.6597526924611063E-2</v>
      </c>
      <c r="S52" s="56">
        <f t="shared" ref="S52:X67" si="59">C52/C51-1</f>
        <v>0.11183904579199844</v>
      </c>
      <c r="T52" s="56">
        <f t="shared" si="59"/>
        <v>-1.4063867268509944E-2</v>
      </c>
      <c r="U52" s="56">
        <f t="shared" si="59"/>
        <v>-2.4717714780866928E-2</v>
      </c>
      <c r="V52" s="56">
        <f t="shared" si="59"/>
        <v>-4.7888093217601457E-2</v>
      </c>
      <c r="W52" s="56">
        <f t="shared" si="59"/>
        <v>0.75866918515142023</v>
      </c>
      <c r="X52" s="56">
        <f t="shared" si="59"/>
        <v>6.4766834037044196E-2</v>
      </c>
      <c r="Z52" s="37"/>
      <c r="AA52" s="37"/>
      <c r="AB52" s="37"/>
      <c r="AC52" s="37"/>
    </row>
    <row r="53" spans="1:29">
      <c r="A53" s="19">
        <v>43555</v>
      </c>
      <c r="B53" s="41">
        <v>27.953800000000001</v>
      </c>
      <c r="C53" s="41">
        <v>107.00060360000001</v>
      </c>
      <c r="D53" s="40">
        <v>108.36034481600001</v>
      </c>
      <c r="E53" s="42">
        <v>138.62549999999999</v>
      </c>
      <c r="F53" s="42">
        <v>68.618200000000002</v>
      </c>
      <c r="G53" s="43">
        <v>35.909417000000005</v>
      </c>
      <c r="H53" s="38">
        <f t="shared" si="58"/>
        <v>486.46786541600005</v>
      </c>
      <c r="I53" s="39"/>
      <c r="J53" s="54" t="s">
        <v>38</v>
      </c>
      <c r="K53" s="54" t="s">
        <v>38</v>
      </c>
      <c r="L53" s="54" t="s">
        <v>38</v>
      </c>
      <c r="M53" s="54" t="s">
        <v>38</v>
      </c>
      <c r="N53" s="54" t="s">
        <v>38</v>
      </c>
      <c r="O53" s="54" t="s">
        <v>38</v>
      </c>
      <c r="P53" s="54" t="s">
        <v>38</v>
      </c>
      <c r="R53" s="56">
        <f t="shared" ref="R53:R73" si="60">B53/B52-1</f>
        <v>5.5302409688586573E-2</v>
      </c>
      <c r="S53" s="56">
        <f t="shared" si="59"/>
        <v>-0.57036926190255077</v>
      </c>
      <c r="T53" s="56">
        <f t="shared" si="59"/>
        <v>0.14812579683352722</v>
      </c>
      <c r="U53" s="56">
        <f t="shared" si="59"/>
        <v>0.1156317450711184</v>
      </c>
      <c r="V53" s="56">
        <f t="shared" si="59"/>
        <v>0.14261906916731748</v>
      </c>
      <c r="W53" s="56">
        <f t="shared" si="59"/>
        <v>-9.8314516317356992E-2</v>
      </c>
      <c r="X53" s="56">
        <f t="shared" si="59"/>
        <v>-0.18110937700330521</v>
      </c>
      <c r="Z53" s="37"/>
      <c r="AA53" s="37"/>
      <c r="AB53" s="37"/>
      <c r="AC53" s="37"/>
    </row>
    <row r="54" spans="1:29">
      <c r="A54" s="19">
        <v>43585</v>
      </c>
      <c r="B54" s="41">
        <v>28.153500000000001</v>
      </c>
      <c r="C54" s="41">
        <v>342.92628459999997</v>
      </c>
      <c r="D54" s="40">
        <v>107.18271292199999</v>
      </c>
      <c r="E54" s="42">
        <v>106.0933</v>
      </c>
      <c r="F54" s="42">
        <v>81.472014999999999</v>
      </c>
      <c r="G54" s="43">
        <v>51.486314</v>
      </c>
      <c r="H54" s="38">
        <f t="shared" si="58"/>
        <v>717.31412652199992</v>
      </c>
      <c r="I54" s="39"/>
      <c r="J54" s="54" t="s">
        <v>38</v>
      </c>
      <c r="K54" s="54" t="s">
        <v>38</v>
      </c>
      <c r="L54" s="54" t="s">
        <v>38</v>
      </c>
      <c r="M54" s="54" t="s">
        <v>38</v>
      </c>
      <c r="N54" s="54" t="s">
        <v>38</v>
      </c>
      <c r="O54" s="54" t="s">
        <v>38</v>
      </c>
      <c r="P54" s="54" t="s">
        <v>38</v>
      </c>
      <c r="R54" s="56">
        <f t="shared" si="60"/>
        <v>7.1439303422073941E-3</v>
      </c>
      <c r="S54" s="56">
        <f t="shared" si="59"/>
        <v>2.2049004684306284</v>
      </c>
      <c r="T54" s="56">
        <f t="shared" si="59"/>
        <v>-1.0867738525561887E-2</v>
      </c>
      <c r="U54" s="56">
        <f t="shared" si="59"/>
        <v>-0.2346768812375789</v>
      </c>
      <c r="V54" s="56">
        <f t="shared" si="59"/>
        <v>0.18732369837739826</v>
      </c>
      <c r="W54" s="56">
        <f t="shared" si="59"/>
        <v>0.43378306587377891</v>
      </c>
      <c r="X54" s="56">
        <f t="shared" si="59"/>
        <v>0.47453547812164953</v>
      </c>
      <c r="Z54" s="37"/>
      <c r="AA54" s="37"/>
      <c r="AB54" s="37"/>
      <c r="AC54" s="37"/>
    </row>
    <row r="55" spans="1:29">
      <c r="A55" s="19">
        <v>43616</v>
      </c>
      <c r="B55" s="41">
        <v>29.212000000000003</v>
      </c>
      <c r="C55" s="41">
        <v>269.53244050000001</v>
      </c>
      <c r="D55" s="40">
        <v>132.66461040299998</v>
      </c>
      <c r="E55" s="42">
        <v>128.22029999999998</v>
      </c>
      <c r="F55" s="42">
        <v>88.752660000000006</v>
      </c>
      <c r="G55" s="43">
        <v>48.142747999999997</v>
      </c>
      <c r="H55" s="38">
        <f t="shared" si="58"/>
        <v>696.52475890299991</v>
      </c>
      <c r="I55" s="39"/>
      <c r="J55" s="54" t="s">
        <v>38</v>
      </c>
      <c r="K55" s="54" t="s">
        <v>38</v>
      </c>
      <c r="L55" s="54" t="s">
        <v>38</v>
      </c>
      <c r="M55" s="54" t="s">
        <v>38</v>
      </c>
      <c r="N55" s="54" t="s">
        <v>38</v>
      </c>
      <c r="O55" s="54" t="s">
        <v>38</v>
      </c>
      <c r="P55" s="54" t="s">
        <v>38</v>
      </c>
      <c r="R55" s="56">
        <f t="shared" si="60"/>
        <v>3.7597456799332241E-2</v>
      </c>
      <c r="S55" s="56">
        <f t="shared" si="59"/>
        <v>-0.21402221817324052</v>
      </c>
      <c r="T55" s="56">
        <f t="shared" si="59"/>
        <v>0.2377426059325809</v>
      </c>
      <c r="U55" s="56">
        <f t="shared" si="59"/>
        <v>0.20856170936336205</v>
      </c>
      <c r="V55" s="56">
        <f t="shared" si="59"/>
        <v>8.9363752694713749E-2</v>
      </c>
      <c r="W55" s="56">
        <f t="shared" si="59"/>
        <v>-6.4940869528939293E-2</v>
      </c>
      <c r="X55" s="56">
        <f t="shared" si="59"/>
        <v>-2.8982236443328202E-2</v>
      </c>
      <c r="Z55" s="37"/>
      <c r="AA55" s="37"/>
      <c r="AB55" s="37"/>
      <c r="AC55" s="37"/>
    </row>
    <row r="56" spans="1:29">
      <c r="A56" s="19">
        <v>43646</v>
      </c>
      <c r="B56" s="41">
        <v>36.746600000000001</v>
      </c>
      <c r="C56" s="41">
        <v>111.0252983</v>
      </c>
      <c r="D56" s="40">
        <v>175.03083126499999</v>
      </c>
      <c r="E56" s="42">
        <v>111.6647</v>
      </c>
      <c r="F56" s="42">
        <v>83.030005000000003</v>
      </c>
      <c r="G56" s="43">
        <v>37.799395000000004</v>
      </c>
      <c r="H56" s="38">
        <f t="shared" si="58"/>
        <v>555.29682956499994</v>
      </c>
      <c r="I56" s="39"/>
      <c r="J56" s="54" t="s">
        <v>38</v>
      </c>
      <c r="K56" s="54" t="s">
        <v>38</v>
      </c>
      <c r="L56" s="54" t="s">
        <v>38</v>
      </c>
      <c r="M56" s="54" t="s">
        <v>38</v>
      </c>
      <c r="N56" s="54" t="s">
        <v>38</v>
      </c>
      <c r="O56" s="54" t="s">
        <v>38</v>
      </c>
      <c r="P56" s="54" t="s">
        <v>38</v>
      </c>
      <c r="R56" s="56">
        <f t="shared" si="60"/>
        <v>0.25792824866493214</v>
      </c>
      <c r="S56" s="56">
        <f t="shared" si="59"/>
        <v>-0.58808187209657981</v>
      </c>
      <c r="T56" s="56">
        <f t="shared" si="59"/>
        <v>0.3193483230629679</v>
      </c>
      <c r="U56" s="56">
        <f t="shared" si="59"/>
        <v>-0.12911840012852871</v>
      </c>
      <c r="V56" s="56">
        <f t="shared" si="59"/>
        <v>-6.4478687173995741E-2</v>
      </c>
      <c r="W56" s="56">
        <f t="shared" si="59"/>
        <v>-0.21484758202834608</v>
      </c>
      <c r="X56" s="56">
        <f t="shared" si="59"/>
        <v>-0.20276081723272632</v>
      </c>
      <c r="Z56" s="37"/>
      <c r="AA56" s="37"/>
      <c r="AB56" s="37"/>
      <c r="AC56" s="37"/>
    </row>
    <row r="57" spans="1:29">
      <c r="A57" s="19">
        <v>43677</v>
      </c>
      <c r="B57" s="41">
        <v>30.165100000000002</v>
      </c>
      <c r="C57" s="41">
        <v>350.966858</v>
      </c>
      <c r="D57" s="40">
        <v>179.81515869899999</v>
      </c>
      <c r="E57" s="42">
        <v>119.8235</v>
      </c>
      <c r="F57" s="42">
        <v>81.824590000000001</v>
      </c>
      <c r="G57" s="43">
        <v>32.936629120000006</v>
      </c>
      <c r="H57" s="38">
        <f t="shared" si="58"/>
        <v>795.53183581899987</v>
      </c>
      <c r="I57" s="39"/>
      <c r="J57" s="54" t="s">
        <v>38</v>
      </c>
      <c r="K57" s="54" t="s">
        <v>38</v>
      </c>
      <c r="L57" s="54" t="s">
        <v>38</v>
      </c>
      <c r="M57" s="54" t="s">
        <v>38</v>
      </c>
      <c r="N57" s="54" t="s">
        <v>38</v>
      </c>
      <c r="O57" s="54" t="s">
        <v>38</v>
      </c>
      <c r="P57" s="54" t="s">
        <v>38</v>
      </c>
      <c r="R57" s="56">
        <f t="shared" si="60"/>
        <v>-0.17910500563317422</v>
      </c>
      <c r="S57" s="56">
        <f t="shared" si="59"/>
        <v>2.1611431211979908</v>
      </c>
      <c r="T57" s="56">
        <f t="shared" si="59"/>
        <v>2.7334198206237392E-2</v>
      </c>
      <c r="U57" s="56">
        <f t="shared" si="59"/>
        <v>7.306516741638136E-2</v>
      </c>
      <c r="V57" s="56">
        <f t="shared" si="59"/>
        <v>-1.4517824008320912E-2</v>
      </c>
      <c r="W57" s="56">
        <f t="shared" si="59"/>
        <v>-0.1286466590272145</v>
      </c>
      <c r="X57" s="56">
        <f t="shared" si="59"/>
        <v>0.43262448741548121</v>
      </c>
      <c r="Z57" s="37"/>
      <c r="AA57" s="37"/>
      <c r="AB57" s="37"/>
      <c r="AC57" s="37"/>
    </row>
    <row r="58" spans="1:29">
      <c r="A58" s="19">
        <v>43708</v>
      </c>
      <c r="B58" s="41">
        <v>39.521699999999996</v>
      </c>
      <c r="C58" s="41">
        <v>163.81449129999999</v>
      </c>
      <c r="D58" s="40">
        <v>223.21319846700004</v>
      </c>
      <c r="E58" s="42">
        <v>93.060299999999998</v>
      </c>
      <c r="F58" s="42">
        <v>109.04593499999999</v>
      </c>
      <c r="G58" s="43">
        <v>32.343562999999996</v>
      </c>
      <c r="H58" s="38">
        <f t="shared" si="58"/>
        <v>660.99918776700008</v>
      </c>
      <c r="I58" s="39"/>
      <c r="J58" s="54" t="s">
        <v>38</v>
      </c>
      <c r="K58" s="54" t="s">
        <v>38</v>
      </c>
      <c r="L58" s="54" t="s">
        <v>38</v>
      </c>
      <c r="M58" s="54" t="s">
        <v>38</v>
      </c>
      <c r="N58" s="54" t="s">
        <v>38</v>
      </c>
      <c r="O58" s="54" t="s">
        <v>38</v>
      </c>
      <c r="P58" s="54" t="s">
        <v>38</v>
      </c>
      <c r="R58" s="56">
        <f t="shared" si="60"/>
        <v>0.31017964468872949</v>
      </c>
      <c r="S58" s="56">
        <f t="shared" si="59"/>
        <v>-0.53324797608097807</v>
      </c>
      <c r="T58" s="56">
        <f t="shared" si="59"/>
        <v>0.24134806031924039</v>
      </c>
      <c r="U58" s="56">
        <f t="shared" si="59"/>
        <v>-0.22335518491781658</v>
      </c>
      <c r="V58" s="56">
        <f t="shared" si="59"/>
        <v>0.33267927159793875</v>
      </c>
      <c r="W58" s="56">
        <f t="shared" si="59"/>
        <v>-1.8006278597583747E-2</v>
      </c>
      <c r="X58" s="56">
        <f t="shared" si="59"/>
        <v>-0.16911032594125974</v>
      </c>
      <c r="Z58" s="37"/>
      <c r="AA58" s="37"/>
      <c r="AB58" s="37"/>
      <c r="AC58" s="37"/>
    </row>
    <row r="59" spans="1:29">
      <c r="A59" s="19">
        <v>43738</v>
      </c>
      <c r="B59" s="41">
        <v>37.4345</v>
      </c>
      <c r="C59" s="41">
        <v>361.65926020000001</v>
      </c>
      <c r="D59" s="40">
        <v>218.26167857999999</v>
      </c>
      <c r="E59" s="42">
        <v>196.99830000000003</v>
      </c>
      <c r="F59" s="42">
        <v>92.679775000000006</v>
      </c>
      <c r="G59" s="43">
        <v>33.039106999999994</v>
      </c>
      <c r="H59" s="38">
        <f t="shared" si="58"/>
        <v>940.07262077999997</v>
      </c>
      <c r="I59" s="39"/>
      <c r="J59" s="54" t="s">
        <v>38</v>
      </c>
      <c r="K59" s="54" t="s">
        <v>38</v>
      </c>
      <c r="L59" s="54" t="s">
        <v>38</v>
      </c>
      <c r="M59" s="54" t="s">
        <v>38</v>
      </c>
      <c r="N59" s="54" t="s">
        <v>38</v>
      </c>
      <c r="O59" s="54" t="s">
        <v>38</v>
      </c>
      <c r="P59" s="54" t="s">
        <v>38</v>
      </c>
      <c r="R59" s="56">
        <f t="shared" si="60"/>
        <v>-5.2811493432721623E-2</v>
      </c>
      <c r="S59" s="56">
        <f t="shared" si="59"/>
        <v>1.2077366741485589</v>
      </c>
      <c r="T59" s="56">
        <f t="shared" si="59"/>
        <v>-2.2182917143817926E-2</v>
      </c>
      <c r="U59" s="56">
        <f t="shared" si="59"/>
        <v>1.1168887269866961</v>
      </c>
      <c r="V59" s="56">
        <f t="shared" si="59"/>
        <v>-0.15008500775384226</v>
      </c>
      <c r="W59" s="56">
        <f t="shared" si="59"/>
        <v>2.1504866362435093E-2</v>
      </c>
      <c r="X59" s="56">
        <f t="shared" si="59"/>
        <v>0.42219935845272527</v>
      </c>
      <c r="Z59" s="37"/>
      <c r="AA59" s="37"/>
      <c r="AB59" s="37"/>
      <c r="AC59" s="37"/>
    </row>
    <row r="60" spans="1:29">
      <c r="A60" s="19">
        <v>43769</v>
      </c>
      <c r="B60" s="41">
        <v>55.777799999999999</v>
      </c>
      <c r="C60" s="41">
        <v>243.68315720000001</v>
      </c>
      <c r="D60" s="40">
        <v>238.801852376</v>
      </c>
      <c r="E60" s="42">
        <v>100.3334</v>
      </c>
      <c r="F60" s="42">
        <v>99.458745000000008</v>
      </c>
      <c r="G60" s="43">
        <v>49.816601499999997</v>
      </c>
      <c r="H60" s="38">
        <f t="shared" si="58"/>
        <v>787.87155607600005</v>
      </c>
      <c r="I60" s="39"/>
      <c r="J60" s="54" t="s">
        <v>38</v>
      </c>
      <c r="K60" s="54" t="s">
        <v>38</v>
      </c>
      <c r="L60" s="54" t="s">
        <v>38</v>
      </c>
      <c r="M60" s="54" t="s">
        <v>38</v>
      </c>
      <c r="N60" s="54" t="s">
        <v>38</v>
      </c>
      <c r="O60" s="54" t="s">
        <v>38</v>
      </c>
      <c r="P60" s="54" t="s">
        <v>38</v>
      </c>
      <c r="R60" s="56">
        <f t="shared" si="60"/>
        <v>0.49001055176374742</v>
      </c>
      <c r="S60" s="56">
        <f t="shared" si="59"/>
        <v>-0.32620788676822055</v>
      </c>
      <c r="T60" s="56">
        <f t="shared" si="59"/>
        <v>9.4108017172933822E-2</v>
      </c>
      <c r="U60" s="56">
        <f t="shared" si="59"/>
        <v>-0.49068900594573672</v>
      </c>
      <c r="V60" s="56">
        <f t="shared" si="59"/>
        <v>7.3144005798460254E-2</v>
      </c>
      <c r="W60" s="56">
        <f t="shared" si="59"/>
        <v>0.5078071420029604</v>
      </c>
      <c r="X60" s="56">
        <f t="shared" si="59"/>
        <v>-0.16190351823853266</v>
      </c>
      <c r="Z60" s="37"/>
      <c r="AA60" s="37"/>
      <c r="AB60" s="37"/>
      <c r="AC60" s="37"/>
    </row>
    <row r="61" spans="1:29">
      <c r="A61" s="19">
        <v>43799</v>
      </c>
      <c r="B61" s="41">
        <v>47.3309</v>
      </c>
      <c r="C61" s="41">
        <v>153.7749671</v>
      </c>
      <c r="D61" s="40">
        <v>242.44035577100004</v>
      </c>
      <c r="E61" s="42">
        <v>133.46639999999999</v>
      </c>
      <c r="F61" s="42">
        <v>68.2624</v>
      </c>
      <c r="G61" s="43">
        <v>34.117325999999998</v>
      </c>
      <c r="H61" s="38">
        <f t="shared" si="58"/>
        <v>679.39234887100008</v>
      </c>
      <c r="I61" s="39"/>
      <c r="J61" s="54" t="s">
        <v>38</v>
      </c>
      <c r="K61" s="54" t="s">
        <v>38</v>
      </c>
      <c r="L61" s="54" t="s">
        <v>38</v>
      </c>
      <c r="M61" s="54" t="s">
        <v>38</v>
      </c>
      <c r="N61" s="54" t="s">
        <v>38</v>
      </c>
      <c r="O61" s="54" t="s">
        <v>38</v>
      </c>
      <c r="P61" s="54" t="s">
        <v>38</v>
      </c>
      <c r="R61" s="56">
        <f t="shared" si="60"/>
        <v>-0.15143838588112113</v>
      </c>
      <c r="S61" s="56">
        <f t="shared" si="59"/>
        <v>-0.36895529068596622</v>
      </c>
      <c r="T61" s="56">
        <f t="shared" si="59"/>
        <v>1.5236495692131813E-2</v>
      </c>
      <c r="U61" s="56">
        <f t="shared" si="59"/>
        <v>0.33022901645912528</v>
      </c>
      <c r="V61" s="56">
        <f t="shared" si="59"/>
        <v>-0.31366115669366235</v>
      </c>
      <c r="W61" s="56">
        <f t="shared" si="59"/>
        <v>-0.31514143934527528</v>
      </c>
      <c r="X61" s="56">
        <f t="shared" si="59"/>
        <v>-0.13768641140604365</v>
      </c>
      <c r="Z61" s="37"/>
      <c r="AA61" s="37"/>
      <c r="AB61" s="37"/>
      <c r="AC61" s="37"/>
    </row>
    <row r="62" spans="1:29">
      <c r="A62" s="19">
        <v>43830</v>
      </c>
      <c r="B62" s="41">
        <v>42.524299999999997</v>
      </c>
      <c r="C62" s="41">
        <v>358.04318409999996</v>
      </c>
      <c r="D62" s="40">
        <v>221.079882199</v>
      </c>
      <c r="E62" s="42">
        <v>43.0901</v>
      </c>
      <c r="F62" s="42">
        <v>93.05727499999999</v>
      </c>
      <c r="G62" s="43">
        <v>16.5956315</v>
      </c>
      <c r="H62" s="38">
        <f t="shared" si="58"/>
        <v>774.39037279899992</v>
      </c>
      <c r="I62" s="39"/>
      <c r="J62" s="54" t="s">
        <v>38</v>
      </c>
      <c r="K62" s="54" t="s">
        <v>38</v>
      </c>
      <c r="L62" s="54" t="s">
        <v>38</v>
      </c>
      <c r="M62" s="54" t="s">
        <v>38</v>
      </c>
      <c r="N62" s="54" t="s">
        <v>38</v>
      </c>
      <c r="O62" s="54" t="s">
        <v>38</v>
      </c>
      <c r="P62" s="54" t="s">
        <v>38</v>
      </c>
      <c r="R62" s="56">
        <f t="shared" si="60"/>
        <v>-0.10155310801189077</v>
      </c>
      <c r="S62" s="56">
        <f t="shared" si="59"/>
        <v>1.3283580601722007</v>
      </c>
      <c r="T62" s="56">
        <f t="shared" si="59"/>
        <v>-8.8106097287599883E-2</v>
      </c>
      <c r="U62" s="56">
        <f t="shared" si="59"/>
        <v>-0.67714645783508054</v>
      </c>
      <c r="V62" s="56">
        <f t="shared" si="59"/>
        <v>0.36322887856272246</v>
      </c>
      <c r="W62" s="56">
        <f t="shared" si="59"/>
        <v>-0.51357174064579381</v>
      </c>
      <c r="X62" s="56">
        <f t="shared" si="59"/>
        <v>0.13982792724390491</v>
      </c>
      <c r="Z62" s="37"/>
      <c r="AA62" s="37"/>
      <c r="AB62" s="37"/>
      <c r="AC62" s="37"/>
    </row>
    <row r="63" spans="1:29">
      <c r="A63" s="19">
        <v>43861</v>
      </c>
      <c r="B63" s="41">
        <v>32.792999999999999</v>
      </c>
      <c r="C63" s="41">
        <v>242.67520640000001</v>
      </c>
      <c r="D63" s="40">
        <v>218.91967278199999</v>
      </c>
      <c r="E63" s="42">
        <v>179.46369999999999</v>
      </c>
      <c r="F63" s="42">
        <v>82.622784999999993</v>
      </c>
      <c r="G63" s="43">
        <v>25.067137000000002</v>
      </c>
      <c r="H63" s="38">
        <f t="shared" si="58"/>
        <v>781.54150118200005</v>
      </c>
      <c r="I63" s="39"/>
      <c r="J63" s="56">
        <f t="shared" ref="J63:J75" si="61">B63/B51-1</f>
        <v>0.30805743917032302</v>
      </c>
      <c r="K63" s="56">
        <f t="shared" ref="K63:P63" si="62">C63/C51-1</f>
        <v>8.3369107102459372E-2</v>
      </c>
      <c r="L63" s="56">
        <f t="shared" si="62"/>
        <v>1.2869289385943996</v>
      </c>
      <c r="M63" s="56">
        <f t="shared" si="62"/>
        <v>0.40859029281057646</v>
      </c>
      <c r="N63" s="56">
        <f t="shared" si="62"/>
        <v>0.30993568261369497</v>
      </c>
      <c r="O63" s="56">
        <f t="shared" si="62"/>
        <v>0.1069693912072569</v>
      </c>
      <c r="P63" s="56">
        <f t="shared" si="62"/>
        <v>0.40080699090294569</v>
      </c>
      <c r="R63" s="56">
        <f t="shared" si="60"/>
        <v>-0.22884092154368207</v>
      </c>
      <c r="S63" s="56">
        <f t="shared" si="59"/>
        <v>-0.32221805308204987</v>
      </c>
      <c r="T63" s="56">
        <f t="shared" si="59"/>
        <v>-9.7711713771203579E-3</v>
      </c>
      <c r="U63" s="56">
        <f t="shared" si="59"/>
        <v>3.1648476100078673</v>
      </c>
      <c r="V63" s="56">
        <f t="shared" si="59"/>
        <v>-0.11212976094561111</v>
      </c>
      <c r="W63" s="56">
        <f t="shared" si="59"/>
        <v>0.51046599221005851</v>
      </c>
      <c r="X63" s="56">
        <f t="shared" si="59"/>
        <v>9.234526453567149E-3</v>
      </c>
      <c r="Z63" s="37"/>
      <c r="AA63" s="37"/>
      <c r="AB63" s="37"/>
      <c r="AC63" s="37"/>
    </row>
    <row r="64" spans="1:29">
      <c r="A64" s="19">
        <v>43890</v>
      </c>
      <c r="B64" s="41">
        <v>42.228999999999999</v>
      </c>
      <c r="C64" s="41">
        <v>147.3573767</v>
      </c>
      <c r="D64" s="40">
        <v>196.00468472300003</v>
      </c>
      <c r="E64" s="42">
        <v>133.4853</v>
      </c>
      <c r="F64" s="42">
        <v>108.245885</v>
      </c>
      <c r="G64" s="43">
        <v>34.822274000000007</v>
      </c>
      <c r="H64" s="38">
        <f t="shared" si="58"/>
        <v>662.14452042300002</v>
      </c>
      <c r="I64" s="39"/>
      <c r="J64" s="56">
        <f t="shared" si="61"/>
        <v>0.594214935312527</v>
      </c>
      <c r="K64" s="56">
        <f t="shared" ref="K64:P64" si="63">C64/C52-1</f>
        <v>-0.40832802446242589</v>
      </c>
      <c r="L64" s="56">
        <f t="shared" si="63"/>
        <v>1.0767563559604931</v>
      </c>
      <c r="M64" s="56">
        <f t="shared" si="63"/>
        <v>7.4264389887443327E-2</v>
      </c>
      <c r="N64" s="56">
        <f t="shared" si="63"/>
        <v>0.80249281327537747</v>
      </c>
      <c r="O64" s="56">
        <f t="shared" si="63"/>
        <v>-0.12561267773800044</v>
      </c>
      <c r="P64" s="56">
        <f t="shared" si="63"/>
        <v>0.11461409353186913</v>
      </c>
      <c r="R64" s="56">
        <f t="shared" si="60"/>
        <v>0.28774433568139535</v>
      </c>
      <c r="S64" s="56">
        <f t="shared" si="59"/>
        <v>-0.39277943187524578</v>
      </c>
      <c r="T64" s="56">
        <f t="shared" si="59"/>
        <v>-0.1046730417956484</v>
      </c>
      <c r="U64" s="56">
        <f t="shared" si="59"/>
        <v>-0.25619888590283157</v>
      </c>
      <c r="V64" s="56">
        <f t="shared" si="59"/>
        <v>0.31012147557117586</v>
      </c>
      <c r="W64" s="56">
        <f t="shared" si="59"/>
        <v>0.38916039753562615</v>
      </c>
      <c r="X64" s="56">
        <f t="shared" si="59"/>
        <v>-0.1527711331751731</v>
      </c>
      <c r="Z64" s="37"/>
      <c r="AA64" s="37"/>
      <c r="AB64" s="37"/>
      <c r="AC64" s="37"/>
    </row>
    <row r="65" spans="1:29">
      <c r="A65" s="19">
        <v>43921</v>
      </c>
      <c r="B65" s="41">
        <v>20.261499999999998</v>
      </c>
      <c r="C65" s="41">
        <v>367.95954650000004</v>
      </c>
      <c r="D65" s="40">
        <v>206.992880654</v>
      </c>
      <c r="E65" s="42">
        <v>254.00059999999999</v>
      </c>
      <c r="F65" s="42">
        <v>181.78446000000002</v>
      </c>
      <c r="G65" s="43">
        <v>14.226278000000001</v>
      </c>
      <c r="H65" s="38">
        <f t="shared" si="58"/>
        <v>1045.2252651540002</v>
      </c>
      <c r="I65" s="39"/>
      <c r="J65" s="56">
        <f t="shared" si="61"/>
        <v>-0.27517904542495131</v>
      </c>
      <c r="K65" s="56">
        <f t="shared" ref="K65:P65" si="64">C65/C53-1</f>
        <v>2.4388548673570289</v>
      </c>
      <c r="L65" s="56">
        <f t="shared" si="64"/>
        <v>0.9102272238564928</v>
      </c>
      <c r="M65" s="56">
        <f t="shared" si="64"/>
        <v>0.83227905399800184</v>
      </c>
      <c r="N65" s="56">
        <f t="shared" si="64"/>
        <v>1.6492163886549052</v>
      </c>
      <c r="O65" s="56">
        <f t="shared" si="64"/>
        <v>-0.60382876725623258</v>
      </c>
      <c r="P65" s="56">
        <f t="shared" si="64"/>
        <v>1.1486008418257643</v>
      </c>
      <c r="R65" s="56">
        <f t="shared" si="60"/>
        <v>-0.52019938904544272</v>
      </c>
      <c r="S65" s="56">
        <f t="shared" si="59"/>
        <v>1.4970554901307498</v>
      </c>
      <c r="T65" s="56">
        <f t="shared" si="59"/>
        <v>5.6060884190236804E-2</v>
      </c>
      <c r="U65" s="56">
        <f t="shared" si="59"/>
        <v>0.90283574296195912</v>
      </c>
      <c r="V65" s="56">
        <f t="shared" si="59"/>
        <v>0.67936601007973674</v>
      </c>
      <c r="W65" s="56">
        <f t="shared" si="59"/>
        <v>-0.59146039687126706</v>
      </c>
      <c r="X65" s="56">
        <f t="shared" si="59"/>
        <v>0.5785455182597834</v>
      </c>
      <c r="Z65" s="37"/>
      <c r="AA65" s="37"/>
      <c r="AB65" s="37"/>
      <c r="AC65" s="37"/>
    </row>
    <row r="66" spans="1:29">
      <c r="A66" s="19">
        <v>43951</v>
      </c>
      <c r="B66" s="41">
        <v>31.688600000000001</v>
      </c>
      <c r="C66" s="41">
        <v>255.07847109999997</v>
      </c>
      <c r="D66" s="40">
        <v>273.32586936699994</v>
      </c>
      <c r="E66" s="42">
        <v>332.51089999999999</v>
      </c>
      <c r="F66" s="42">
        <v>119.77915</v>
      </c>
      <c r="G66" s="43">
        <v>13.100697999999998</v>
      </c>
      <c r="H66" s="38">
        <f t="shared" si="58"/>
        <v>1025.4836884669999</v>
      </c>
      <c r="I66" s="39"/>
      <c r="J66" s="56">
        <f t="shared" si="61"/>
        <v>0.12556520503667401</v>
      </c>
      <c r="K66" s="56">
        <f t="shared" ref="K66:P66" si="65">C66/C54-1</f>
        <v>-0.25617112902986849</v>
      </c>
      <c r="L66" s="56">
        <f t="shared" si="65"/>
        <v>1.5500928453444467</v>
      </c>
      <c r="M66" s="56">
        <f t="shared" si="65"/>
        <v>2.1341366514190812</v>
      </c>
      <c r="N66" s="56">
        <f t="shared" si="65"/>
        <v>0.47018764664161061</v>
      </c>
      <c r="O66" s="56">
        <f t="shared" si="65"/>
        <v>-0.74554989506531777</v>
      </c>
      <c r="P66" s="56">
        <f t="shared" si="65"/>
        <v>0.42961591100847851</v>
      </c>
      <c r="R66" s="56">
        <f t="shared" si="60"/>
        <v>0.56398094909064</v>
      </c>
      <c r="S66" s="56">
        <f t="shared" si="59"/>
        <v>-0.30677577596155681</v>
      </c>
      <c r="T66" s="56">
        <f t="shared" si="59"/>
        <v>0.32046024241712523</v>
      </c>
      <c r="U66" s="56">
        <f t="shared" si="59"/>
        <v>0.3090949391458131</v>
      </c>
      <c r="V66" s="56">
        <f t="shared" si="59"/>
        <v>-0.34109246741993249</v>
      </c>
      <c r="W66" s="56">
        <f t="shared" si="59"/>
        <v>-7.9119781013698987E-2</v>
      </c>
      <c r="X66" s="56">
        <f t="shared" si="59"/>
        <v>-1.8887389489280815E-2</v>
      </c>
      <c r="Z66" s="37"/>
      <c r="AA66" s="37"/>
      <c r="AB66" s="37"/>
      <c r="AC66" s="37"/>
    </row>
    <row r="67" spans="1:29">
      <c r="A67" s="19">
        <v>43982</v>
      </c>
      <c r="B67" s="41">
        <v>30.991100000000003</v>
      </c>
      <c r="C67" s="41">
        <v>178.76958889999997</v>
      </c>
      <c r="D67" s="40">
        <v>314.98862981500002</v>
      </c>
      <c r="E67" s="42">
        <v>299.69030000000004</v>
      </c>
      <c r="F67" s="42">
        <v>82.658324999999991</v>
      </c>
      <c r="G67" s="43">
        <v>13.712353</v>
      </c>
      <c r="H67" s="38">
        <f t="shared" si="58"/>
        <v>920.81029671500005</v>
      </c>
      <c r="I67" s="39"/>
      <c r="J67" s="56">
        <f t="shared" si="61"/>
        <v>6.0903053539641316E-2</v>
      </c>
      <c r="K67" s="56">
        <f t="shared" ref="K67:P67" si="66">C67/C55-1</f>
        <v>-0.33674184610813118</v>
      </c>
      <c r="L67" s="56">
        <f t="shared" si="66"/>
        <v>1.3743229551434095</v>
      </c>
      <c r="M67" s="56">
        <f t="shared" si="66"/>
        <v>1.337307743001694</v>
      </c>
      <c r="N67" s="56">
        <f t="shared" si="66"/>
        <v>-6.8666505319390003E-2</v>
      </c>
      <c r="O67" s="56">
        <f t="shared" si="66"/>
        <v>-0.7151730308373756</v>
      </c>
      <c r="P67" s="56">
        <f t="shared" si="66"/>
        <v>0.32200655460581373</v>
      </c>
      <c r="R67" s="56">
        <f t="shared" si="60"/>
        <v>-2.2011070227147878E-2</v>
      </c>
      <c r="S67" s="56">
        <f t="shared" si="59"/>
        <v>-0.29915845845760991</v>
      </c>
      <c r="T67" s="56">
        <f t="shared" si="59"/>
        <v>0.15242889575175433</v>
      </c>
      <c r="U67" s="56">
        <f t="shared" si="59"/>
        <v>-9.8705335674710071E-2</v>
      </c>
      <c r="V67" s="56">
        <f t="shared" si="59"/>
        <v>-0.30991057291690594</v>
      </c>
      <c r="W67" s="56">
        <f t="shared" si="59"/>
        <v>4.6688733684266515E-2</v>
      </c>
      <c r="X67" s="56">
        <f t="shared" si="59"/>
        <v>-0.10207221521824161</v>
      </c>
      <c r="Z67" s="37"/>
      <c r="AA67" s="37"/>
      <c r="AB67" s="37"/>
      <c r="AC67" s="37"/>
    </row>
    <row r="68" spans="1:29">
      <c r="A68" s="19">
        <v>44012</v>
      </c>
      <c r="B68" s="41">
        <v>52.387099999999997</v>
      </c>
      <c r="C68" s="41">
        <v>464.44528150000002</v>
      </c>
      <c r="D68" s="40">
        <v>324.686554634</v>
      </c>
      <c r="E68" s="42">
        <v>241.39330000000001</v>
      </c>
      <c r="F68" s="42">
        <v>108.28576000000001</v>
      </c>
      <c r="G68" s="43">
        <v>27.762800999999996</v>
      </c>
      <c r="H68" s="38">
        <f t="shared" si="58"/>
        <v>1218.9607971340001</v>
      </c>
      <c r="I68" s="39"/>
      <c r="J68" s="56">
        <f t="shared" si="61"/>
        <v>0.42563121486069444</v>
      </c>
      <c r="K68" s="56">
        <f t="shared" ref="K68:P68" si="67">C68/C56-1</f>
        <v>3.1832383124522527</v>
      </c>
      <c r="L68" s="56">
        <f t="shared" si="67"/>
        <v>0.85502492496546756</v>
      </c>
      <c r="M68" s="56">
        <f t="shared" si="67"/>
        <v>1.1617691177247602</v>
      </c>
      <c r="N68" s="56">
        <f t="shared" si="67"/>
        <v>0.30417624327494619</v>
      </c>
      <c r="O68" s="56">
        <f t="shared" si="67"/>
        <v>-0.2655226095549944</v>
      </c>
      <c r="P68" s="56">
        <f t="shared" si="67"/>
        <v>1.1951517318924569</v>
      </c>
      <c r="R68" s="56">
        <f t="shared" si="60"/>
        <v>0.69039175763364291</v>
      </c>
      <c r="S68" s="56">
        <f t="shared" ref="S68:S74" si="68">C68/C67-1</f>
        <v>1.5980105696825264</v>
      </c>
      <c r="T68" s="56">
        <f t="shared" ref="T68:T74" si="69">D68/D67-1</f>
        <v>3.078817424202196E-2</v>
      </c>
      <c r="U68" s="56">
        <f t="shared" ref="U68:U74" si="70">E68/E67-1</f>
        <v>-0.19452414709451726</v>
      </c>
      <c r="V68" s="56">
        <f t="shared" ref="V68:V74" si="71">F68/F67-1</f>
        <v>0.31004057969962528</v>
      </c>
      <c r="W68" s="56">
        <f t="shared" ref="W68:W74" si="72">G68/G67-1</f>
        <v>1.0246562351479716</v>
      </c>
      <c r="X68" s="56">
        <f t="shared" ref="X68:X74" si="73">H68/H67-1</f>
        <v>0.32379144920800185</v>
      </c>
      <c r="Z68" s="37"/>
      <c r="AA68" s="37"/>
      <c r="AB68" s="37"/>
      <c r="AC68" s="37"/>
    </row>
    <row r="69" spans="1:29">
      <c r="A69" s="19">
        <v>44043</v>
      </c>
      <c r="B69" s="41">
        <v>47.741</v>
      </c>
      <c r="C69" s="41">
        <v>320.54514299999994</v>
      </c>
      <c r="D69" s="40">
        <v>358.74893666500003</v>
      </c>
      <c r="E69" s="42">
        <v>97.039299999999997</v>
      </c>
      <c r="F69" s="42">
        <v>118.62155000000001</v>
      </c>
      <c r="G69" s="43">
        <v>29.562139000000002</v>
      </c>
      <c r="H69" s="38">
        <f t="shared" si="58"/>
        <v>972.258068665</v>
      </c>
      <c r="I69" s="39"/>
      <c r="J69" s="56">
        <f t="shared" si="61"/>
        <v>0.58265677886033851</v>
      </c>
      <c r="K69" s="56">
        <f t="shared" ref="K69:P69" si="74">C69/C57-1</f>
        <v>-8.6679737150566094E-2</v>
      </c>
      <c r="L69" s="56">
        <f t="shared" si="74"/>
        <v>0.99509840694534923</v>
      </c>
      <c r="M69" s="56">
        <f t="shared" si="74"/>
        <v>-0.19014800936377252</v>
      </c>
      <c r="N69" s="56">
        <f t="shared" si="74"/>
        <v>0.44970540029592576</v>
      </c>
      <c r="O69" s="56">
        <f t="shared" si="74"/>
        <v>-0.10245402186439667</v>
      </c>
      <c r="P69" s="56">
        <f t="shared" si="74"/>
        <v>0.22214853622301689</v>
      </c>
      <c r="R69" s="56">
        <f t="shared" si="60"/>
        <v>-8.8687863997052641E-2</v>
      </c>
      <c r="S69" s="56">
        <f t="shared" si="68"/>
        <v>-0.30983227568864879</v>
      </c>
      <c r="T69" s="56">
        <f t="shared" si="69"/>
        <v>0.10490850805139296</v>
      </c>
      <c r="U69" s="56">
        <f t="shared" si="70"/>
        <v>-0.59800334143491152</v>
      </c>
      <c r="V69" s="56">
        <f t="shared" si="71"/>
        <v>9.5449207725928131E-2</v>
      </c>
      <c r="W69" s="56">
        <f t="shared" si="72"/>
        <v>6.4811111818292577E-2</v>
      </c>
      <c r="X69" s="56">
        <f t="shared" si="73"/>
        <v>-0.20238774622534494</v>
      </c>
      <c r="Z69" s="37"/>
      <c r="AA69" s="37"/>
      <c r="AB69" s="37"/>
      <c r="AC69" s="37"/>
    </row>
    <row r="70" spans="1:29">
      <c r="A70" s="19">
        <v>44074</v>
      </c>
      <c r="B70" s="41">
        <v>43.395099999999999</v>
      </c>
      <c r="C70" s="41">
        <v>396.2503711</v>
      </c>
      <c r="D70" s="40">
        <v>387.42361316200004</v>
      </c>
      <c r="E70" s="42">
        <v>202.3014</v>
      </c>
      <c r="F70" s="42">
        <v>116.02307499999999</v>
      </c>
      <c r="G70" s="43">
        <v>24.304970999999998</v>
      </c>
      <c r="H70" s="38">
        <f t="shared" si="58"/>
        <v>1169.6985302620001</v>
      </c>
      <c r="I70" s="39"/>
      <c r="J70" s="56">
        <f t="shared" si="61"/>
        <v>9.8006917718620468E-2</v>
      </c>
      <c r="K70" s="56">
        <f t="shared" ref="K70:P70" si="75">C70/C58-1</f>
        <v>1.4188969361344896</v>
      </c>
      <c r="L70" s="56">
        <f t="shared" si="75"/>
        <v>0.73566624116663482</v>
      </c>
      <c r="M70" s="56">
        <f t="shared" si="75"/>
        <v>1.1738743588834337</v>
      </c>
      <c r="N70" s="56">
        <f t="shared" si="75"/>
        <v>6.3983494662134932E-2</v>
      </c>
      <c r="O70" s="56">
        <f t="shared" si="75"/>
        <v>-0.24853761473341696</v>
      </c>
      <c r="P70" s="56">
        <f t="shared" si="75"/>
        <v>0.76959147894492541</v>
      </c>
      <c r="R70" s="56">
        <f t="shared" si="60"/>
        <v>-9.1030770197524147E-2</v>
      </c>
      <c r="S70" s="56">
        <f t="shared" si="68"/>
        <v>0.23617649417947995</v>
      </c>
      <c r="T70" s="56">
        <f t="shared" si="69"/>
        <v>7.9929648749806459E-2</v>
      </c>
      <c r="U70" s="56">
        <f t="shared" si="70"/>
        <v>1.0847368025119719</v>
      </c>
      <c r="V70" s="56">
        <f t="shared" si="71"/>
        <v>-2.1905589667307712E-2</v>
      </c>
      <c r="W70" s="56">
        <f t="shared" si="72"/>
        <v>-0.17783449296412557</v>
      </c>
      <c r="X70" s="56">
        <f t="shared" si="73"/>
        <v>0.20307413017215081</v>
      </c>
      <c r="Z70" s="37"/>
      <c r="AA70" s="37"/>
      <c r="AB70" s="37"/>
      <c r="AC70" s="37"/>
    </row>
    <row r="71" spans="1:29">
      <c r="A71" s="19">
        <v>44104</v>
      </c>
      <c r="B71" s="41">
        <v>53.513300000000001</v>
      </c>
      <c r="C71" s="41">
        <v>349.31537219999996</v>
      </c>
      <c r="D71" s="40">
        <v>367.34719860100006</v>
      </c>
      <c r="E71" s="42">
        <v>216.55450000000002</v>
      </c>
      <c r="F71" s="42">
        <v>100.198275</v>
      </c>
      <c r="G71" s="43">
        <v>43.37491099999999</v>
      </c>
      <c r="H71" s="38">
        <f t="shared" si="58"/>
        <v>1130.3035568009998</v>
      </c>
      <c r="I71" s="39"/>
      <c r="J71" s="56">
        <f t="shared" si="61"/>
        <v>0.4295182251666243</v>
      </c>
      <c r="K71" s="56">
        <f t="shared" ref="K71:P71" si="76">C71/C59-1</f>
        <v>-3.413126486288165E-2</v>
      </c>
      <c r="L71" s="56">
        <f t="shared" si="76"/>
        <v>0.68305861565320725</v>
      </c>
      <c r="M71" s="56">
        <f t="shared" si="76"/>
        <v>9.927090741392175E-2</v>
      </c>
      <c r="N71" s="56">
        <f t="shared" si="76"/>
        <v>8.1123416624608646E-2</v>
      </c>
      <c r="O71" s="56">
        <f t="shared" si="76"/>
        <v>0.31283545284683378</v>
      </c>
      <c r="P71" s="56">
        <f t="shared" si="76"/>
        <v>0.20235770281572596</v>
      </c>
      <c r="R71" s="56">
        <f t="shared" si="60"/>
        <v>0.2331645738804613</v>
      </c>
      <c r="S71" s="56">
        <f t="shared" si="68"/>
        <v>-0.11844783582084084</v>
      </c>
      <c r="T71" s="56">
        <f t="shared" si="69"/>
        <v>-5.182031729337333E-2</v>
      </c>
      <c r="U71" s="56">
        <f t="shared" si="70"/>
        <v>7.0454776882414194E-2</v>
      </c>
      <c r="V71" s="56">
        <f t="shared" si="71"/>
        <v>-0.13639355791940522</v>
      </c>
      <c r="W71" s="56">
        <f t="shared" si="72"/>
        <v>0.78461068725405991</v>
      </c>
      <c r="X71" s="56">
        <f t="shared" si="73"/>
        <v>-3.3679595589622746E-2</v>
      </c>
      <c r="Z71" s="37"/>
      <c r="AA71" s="37"/>
      <c r="AB71" s="37"/>
      <c r="AC71" s="37"/>
    </row>
    <row r="72" spans="1:29">
      <c r="A72" s="19">
        <v>44135</v>
      </c>
      <c r="B72" s="41">
        <v>73.447200000000009</v>
      </c>
      <c r="C72" s="41">
        <v>130.0772135</v>
      </c>
      <c r="D72" s="40">
        <v>458.36244506499997</v>
      </c>
      <c r="E72" s="42">
        <v>125.9478</v>
      </c>
      <c r="F72" s="42">
        <v>83.506964999999994</v>
      </c>
      <c r="G72" s="43">
        <v>47.606262000000001</v>
      </c>
      <c r="H72" s="38">
        <f t="shared" si="58"/>
        <v>918.94788556500009</v>
      </c>
      <c r="I72" s="39"/>
      <c r="J72" s="56">
        <f t="shared" si="61"/>
        <v>0.31678194550520122</v>
      </c>
      <c r="K72" s="56">
        <f t="shared" ref="K72:P72" si="77">C72/C60-1</f>
        <v>-0.46620351199225196</v>
      </c>
      <c r="L72" s="56">
        <f t="shared" si="77"/>
        <v>0.91942583570623171</v>
      </c>
      <c r="M72" s="56">
        <f t="shared" si="77"/>
        <v>0.25529285362601084</v>
      </c>
      <c r="N72" s="56">
        <f t="shared" si="77"/>
        <v>-0.16038589668510306</v>
      </c>
      <c r="O72" s="56">
        <f t="shared" si="77"/>
        <v>-4.4369536127429221E-2</v>
      </c>
      <c r="P72" s="56">
        <f t="shared" si="77"/>
        <v>0.16636763756496897</v>
      </c>
      <c r="R72" s="56">
        <f t="shared" si="60"/>
        <v>0.37250365796914053</v>
      </c>
      <c r="S72" s="56">
        <f t="shared" si="68"/>
        <v>-0.62762241844448663</v>
      </c>
      <c r="T72" s="56">
        <f t="shared" si="69"/>
        <v>0.24776355124149885</v>
      </c>
      <c r="U72" s="56">
        <f t="shared" si="70"/>
        <v>-0.41840137240279007</v>
      </c>
      <c r="V72" s="56">
        <f t="shared" si="71"/>
        <v>-0.16658280793756186</v>
      </c>
      <c r="W72" s="56">
        <f t="shared" si="72"/>
        <v>9.7552960973222858E-2</v>
      </c>
      <c r="X72" s="56">
        <f t="shared" si="73"/>
        <v>-0.18699018503859377</v>
      </c>
      <c r="Z72" s="37"/>
      <c r="AA72" s="37"/>
      <c r="AB72" s="37"/>
      <c r="AC72" s="37"/>
    </row>
    <row r="73" spans="1:29">
      <c r="A73" s="19">
        <v>44165</v>
      </c>
      <c r="B73" s="41">
        <v>21.359299999999998</v>
      </c>
      <c r="C73" s="41">
        <v>648.588887</v>
      </c>
      <c r="D73" s="40">
        <v>465.80257686999994</v>
      </c>
      <c r="E73" s="42">
        <v>132.83829999999998</v>
      </c>
      <c r="F73" s="42">
        <v>84.225970000000004</v>
      </c>
      <c r="G73" s="43">
        <v>17.597699000000002</v>
      </c>
      <c r="H73" s="38">
        <f t="shared" si="58"/>
        <v>1370.4127328699997</v>
      </c>
      <c r="I73" s="39"/>
      <c r="J73" s="56">
        <f t="shared" si="61"/>
        <v>-0.54872398369775355</v>
      </c>
      <c r="K73" s="56">
        <f t="shared" ref="K73:P73" si="78">C73/C61-1</f>
        <v>3.2177793904402012</v>
      </c>
      <c r="L73" s="56">
        <f t="shared" si="78"/>
        <v>0.92130792494785552</v>
      </c>
      <c r="M73" s="56">
        <f t="shared" si="78"/>
        <v>-4.7060533587480746E-3</v>
      </c>
      <c r="N73" s="56">
        <f t="shared" si="78"/>
        <v>0.23385597342021391</v>
      </c>
      <c r="O73" s="56">
        <f t="shared" si="78"/>
        <v>-0.48420052028696492</v>
      </c>
      <c r="P73" s="56">
        <f t="shared" si="78"/>
        <v>1.0171153460107738</v>
      </c>
      <c r="R73" s="56">
        <f t="shared" si="60"/>
        <v>-0.7091883693319827</v>
      </c>
      <c r="S73" s="56">
        <f t="shared" si="68"/>
        <v>3.9861837407825469</v>
      </c>
      <c r="T73" s="56">
        <f t="shared" si="69"/>
        <v>1.6231983848381981E-2</v>
      </c>
      <c r="U73" s="56">
        <f t="shared" si="70"/>
        <v>5.470917316539059E-2</v>
      </c>
      <c r="V73" s="56">
        <f t="shared" si="71"/>
        <v>8.6101201259081162E-3</v>
      </c>
      <c r="W73" s="56">
        <f t="shared" si="72"/>
        <v>-0.63034907046472166</v>
      </c>
      <c r="X73" s="56">
        <f t="shared" si="73"/>
        <v>0.49128449436218435</v>
      </c>
      <c r="Z73" s="37"/>
      <c r="AA73" s="37"/>
      <c r="AB73" s="37"/>
      <c r="AC73" s="37"/>
    </row>
    <row r="74" spans="1:29">
      <c r="A74" s="19">
        <v>44196</v>
      </c>
      <c r="B74" s="41">
        <v>34.7408</v>
      </c>
      <c r="C74" s="41">
        <v>394.73755340000002</v>
      </c>
      <c r="D74" s="40">
        <v>409.00774785399994</v>
      </c>
      <c r="E74" s="42">
        <v>66.795400000000001</v>
      </c>
      <c r="F74" s="42">
        <v>65.367475000000013</v>
      </c>
      <c r="G74" s="43">
        <v>13.145932</v>
      </c>
      <c r="H74" s="38">
        <f t="shared" si="58"/>
        <v>983.79490825400001</v>
      </c>
      <c r="I74" s="39"/>
      <c r="J74" s="56">
        <f t="shared" si="61"/>
        <v>-0.18303652264705117</v>
      </c>
      <c r="K74" s="56">
        <f t="shared" ref="K74:P74" si="79">C74/C62-1</f>
        <v>0.10248587580919133</v>
      </c>
      <c r="L74" s="56">
        <f t="shared" si="79"/>
        <v>0.85004507775990668</v>
      </c>
      <c r="M74" s="56">
        <f t="shared" si="79"/>
        <v>0.55013332528817527</v>
      </c>
      <c r="N74" s="56">
        <f t="shared" si="79"/>
        <v>-0.29755653171662266</v>
      </c>
      <c r="O74" s="56">
        <f t="shared" si="79"/>
        <v>-0.20786792596593862</v>
      </c>
      <c r="P74" s="56">
        <f t="shared" si="79"/>
        <v>0.27041211101077689</v>
      </c>
      <c r="R74" s="56">
        <f>B74/B73-1</f>
        <v>0.62649525031251052</v>
      </c>
      <c r="S74" s="56">
        <f t="shared" si="68"/>
        <v>-0.39139019907382411</v>
      </c>
      <c r="T74" s="56">
        <f t="shared" si="69"/>
        <v>-0.12192897127713997</v>
      </c>
      <c r="U74" s="56">
        <f t="shared" si="70"/>
        <v>-0.49716760904046486</v>
      </c>
      <c r="V74" s="56">
        <f t="shared" si="71"/>
        <v>-0.22390356561046421</v>
      </c>
      <c r="W74" s="56">
        <f t="shared" si="72"/>
        <v>-0.25297438034370301</v>
      </c>
      <c r="X74" s="56">
        <f t="shared" si="73"/>
        <v>-0.2821177995087083</v>
      </c>
      <c r="Z74" s="37"/>
      <c r="AA74" s="37"/>
      <c r="AB74" s="37"/>
      <c r="AC74" s="37"/>
    </row>
    <row r="75" spans="1:29">
      <c r="A75" s="19">
        <v>44227</v>
      </c>
      <c r="B75" s="41">
        <v>27.925599999999999</v>
      </c>
      <c r="C75" s="41">
        <v>147.0633196</v>
      </c>
      <c r="D75" s="40">
        <v>416.63746139899996</v>
      </c>
      <c r="E75" s="42">
        <v>180.49780000000001</v>
      </c>
      <c r="F75" s="42">
        <v>56.435400000000001</v>
      </c>
      <c r="G75" s="43">
        <v>34.764807999999995</v>
      </c>
      <c r="H75" s="38">
        <f t="shared" si="58"/>
        <v>863.32438899899989</v>
      </c>
      <c r="I75" s="39"/>
      <c r="J75" s="56">
        <f t="shared" si="61"/>
        <v>-0.14842801817461049</v>
      </c>
      <c r="K75" s="56">
        <f t="shared" ref="K75" si="80">C75/C63-1</f>
        <v>-0.39399116299669912</v>
      </c>
      <c r="L75" s="56">
        <f t="shared" ref="L75" si="81">D75/D63-1</f>
        <v>0.90315222064984146</v>
      </c>
      <c r="M75" s="56">
        <f t="shared" ref="M75" si="82">E75/E63-1</f>
        <v>5.7621680596133817E-3</v>
      </c>
      <c r="N75" s="56">
        <f t="shared" ref="N75" si="83">F75/F63-1</f>
        <v>-0.31695112915886325</v>
      </c>
      <c r="O75" s="56">
        <f t="shared" ref="O75" si="84">G75/G63-1</f>
        <v>0.38686791395443332</v>
      </c>
      <c r="P75" s="56">
        <f t="shared" ref="P75" si="85">H75/H63-1</f>
        <v>0.10464305183193945</v>
      </c>
      <c r="R75" s="56">
        <f>B75/B74-1</f>
        <v>-0.1961727997052457</v>
      </c>
      <c r="S75" s="56">
        <f t="shared" ref="S75" si="86">C75/C74-1</f>
        <v>-0.62744026167944522</v>
      </c>
      <c r="T75" s="56">
        <f t="shared" ref="T75" si="87">D75/D74-1</f>
        <v>1.8654202970559641E-2</v>
      </c>
      <c r="U75" s="56">
        <f t="shared" ref="U75" si="88">E75/E74-1</f>
        <v>1.7022489572635244</v>
      </c>
      <c r="V75" s="56">
        <f t="shared" ref="V75" si="89">F75/F74-1</f>
        <v>-0.13664402671206144</v>
      </c>
      <c r="W75" s="56">
        <f t="shared" ref="W75" si="90">G75/G74-1</f>
        <v>1.6445297298053871</v>
      </c>
      <c r="X75" s="56">
        <f t="shared" ref="X75" si="91">H75/H74-1</f>
        <v>-0.12245491234428774</v>
      </c>
      <c r="Z75" s="37"/>
      <c r="AA75" s="37"/>
      <c r="AB75" s="37"/>
      <c r="AC75" s="37"/>
    </row>
    <row r="76" spans="1:29">
      <c r="A76" s="19">
        <v>44255</v>
      </c>
      <c r="B76" s="41">
        <v>35.929600000000001</v>
      </c>
      <c r="C76" s="41">
        <v>473.47309250000001</v>
      </c>
      <c r="D76" s="40">
        <v>379.72893871899998</v>
      </c>
      <c r="E76" s="42">
        <v>156.2398</v>
      </c>
      <c r="F76" s="42">
        <v>77.420164999999997</v>
      </c>
      <c r="G76" s="43">
        <v>52.265044000000003</v>
      </c>
      <c r="H76" s="38">
        <f t="shared" si="58"/>
        <v>1175.056640219</v>
      </c>
      <c r="I76" s="39"/>
      <c r="J76" s="56">
        <f t="shared" ref="J76" si="92">B76/B64-1</f>
        <v>-0.14917236969854841</v>
      </c>
      <c r="K76" s="56">
        <f t="shared" ref="K76" si="93">C76/C64-1</f>
        <v>2.2130939292162357</v>
      </c>
      <c r="L76" s="56">
        <f t="shared" ref="L76" si="94">D76/D64-1</f>
        <v>0.93734623871692069</v>
      </c>
      <c r="M76" s="56">
        <f t="shared" ref="M76" si="95">E76/E64-1</f>
        <v>0.17046446312814978</v>
      </c>
      <c r="N76" s="56">
        <f t="shared" ref="N76" si="96">F76/F64-1</f>
        <v>-0.28477498243928634</v>
      </c>
      <c r="O76" s="56">
        <f t="shared" ref="O76" si="97">G76/G64-1</f>
        <v>0.50090841281646314</v>
      </c>
      <c r="P76" s="56">
        <f t="shared" ref="P76" si="98">H76/H64-1</f>
        <v>0.77462261481577244</v>
      </c>
      <c r="R76" s="56">
        <f t="shared" ref="R76" si="99">B76/B75-1</f>
        <v>0.28661872976766833</v>
      </c>
      <c r="S76" s="56">
        <f t="shared" ref="S76" si="100">C76/C75-1</f>
        <v>2.2195185977564456</v>
      </c>
      <c r="T76" s="56">
        <f t="shared" ref="T76" si="101">D76/D75-1</f>
        <v>-8.8586663705340407E-2</v>
      </c>
      <c r="U76" s="56">
        <f t="shared" ref="U76" si="102">E76/E75-1</f>
        <v>-0.13439498985583209</v>
      </c>
      <c r="V76" s="56">
        <f t="shared" ref="V76" si="103">F76/F75-1</f>
        <v>0.37183691441896394</v>
      </c>
      <c r="W76" s="56">
        <f t="shared" ref="W76" si="104">G76/G75-1</f>
        <v>0.50338940459559023</v>
      </c>
      <c r="X76" s="56">
        <f t="shared" ref="X76" si="105">H76/H75-1</f>
        <v>0.36108356857779111</v>
      </c>
    </row>
    <row r="77" spans="1:29">
      <c r="A77" s="19">
        <v>44286</v>
      </c>
      <c r="B77" s="41">
        <v>47.382800000000003</v>
      </c>
      <c r="C77" s="41">
        <v>668.43607579999991</v>
      </c>
      <c r="D77" s="40">
        <v>424.717024939</v>
      </c>
      <c r="E77" s="42">
        <v>266.9923</v>
      </c>
      <c r="F77" s="42">
        <v>81.129180000000005</v>
      </c>
      <c r="G77" s="43">
        <v>56.210651000000006</v>
      </c>
      <c r="H77" s="38">
        <f t="shared" si="58"/>
        <v>1544.8680317389997</v>
      </c>
      <c r="I77" s="39"/>
      <c r="J77" s="56">
        <f t="shared" ref="J77" si="106">B77/B65-1</f>
        <v>1.3385632850479978</v>
      </c>
      <c r="K77" s="56">
        <f t="shared" ref="K77" si="107">C77/C65-1</f>
        <v>0.81660207530449225</v>
      </c>
      <c r="L77" s="56">
        <f t="shared" ref="L77" si="108">D77/D65-1</f>
        <v>1.0518436363467876</v>
      </c>
      <c r="M77" s="56">
        <f t="shared" ref="M77" si="109">E77/E65-1</f>
        <v>5.114830437408413E-2</v>
      </c>
      <c r="N77" s="56">
        <f t="shared" ref="N77" si="110">F77/F65-1</f>
        <v>-0.55370673598832376</v>
      </c>
      <c r="O77" s="56">
        <f t="shared" ref="O77" si="111">G77/G65-1</f>
        <v>2.9511846317076049</v>
      </c>
      <c r="P77" s="56">
        <f t="shared" ref="P77" si="112">H77/H65-1</f>
        <v>0.47802400424312719</v>
      </c>
      <c r="R77" s="56">
        <f t="shared" ref="R77" si="113">B77/B76-1</f>
        <v>0.31876781261132892</v>
      </c>
      <c r="S77" s="56">
        <f t="shared" ref="S77" si="114">C77/C76-1</f>
        <v>0.41177204446945392</v>
      </c>
      <c r="T77" s="56">
        <f t="shared" ref="T77" si="115">D77/D76-1</f>
        <v>0.11847421050332763</v>
      </c>
      <c r="U77" s="56">
        <f t="shared" ref="U77" si="116">E77/E76-1</f>
        <v>0.70886227452928119</v>
      </c>
      <c r="V77" s="56">
        <f t="shared" ref="V77" si="117">F77/F76-1</f>
        <v>4.7907609083499114E-2</v>
      </c>
      <c r="W77" s="56">
        <f t="shared" ref="W77" si="118">G77/G76-1</f>
        <v>7.5492273573901647E-2</v>
      </c>
      <c r="X77" s="56">
        <f t="shared" ref="X77" si="119">H77/H76-1</f>
        <v>0.31471792836392676</v>
      </c>
    </row>
    <row r="78" spans="1:29">
      <c r="A78" s="19">
        <v>44316</v>
      </c>
      <c r="B78" s="41">
        <v>36.732199999999999</v>
      </c>
      <c r="C78" s="41">
        <v>439.73835159999999</v>
      </c>
      <c r="D78" s="40">
        <v>426.50424018300004</v>
      </c>
      <c r="E78" s="42">
        <v>174.01419999999999</v>
      </c>
      <c r="F78" s="42">
        <v>58.182410000000004</v>
      </c>
      <c r="G78" s="43">
        <v>22.650178</v>
      </c>
      <c r="H78" s="38">
        <f t="shared" si="58"/>
        <v>1157.8215797830001</v>
      </c>
      <c r="I78" s="39"/>
      <c r="J78" s="56">
        <f t="shared" ref="J78" si="120">B78/B66-1</f>
        <v>0.15916133877798311</v>
      </c>
      <c r="K78" s="56">
        <f t="shared" ref="K78" si="121">C78/C66-1</f>
        <v>0.72393361816727642</v>
      </c>
      <c r="L78" s="56">
        <f t="shared" ref="L78" si="122">D78/D66-1</f>
        <v>0.56042397732328997</v>
      </c>
      <c r="M78" s="56">
        <f t="shared" ref="M78" si="123">E78/E66-1</f>
        <v>-0.47666617846211956</v>
      </c>
      <c r="N78" s="56">
        <f t="shared" ref="N78" si="124">F78/F66-1</f>
        <v>-0.51425260573313469</v>
      </c>
      <c r="O78" s="56">
        <f t="shared" ref="O78" si="125">G78/G66-1</f>
        <v>0.72892909980827003</v>
      </c>
      <c r="P78" s="56">
        <f t="shared" ref="P78" si="126">H78/H66-1</f>
        <v>0.12904924066986645</v>
      </c>
      <c r="R78" s="56">
        <f t="shared" ref="R78" si="127">B78/B77-1</f>
        <v>-0.22477776745992228</v>
      </c>
      <c r="S78" s="56">
        <f t="shared" ref="S78" si="128">C78/C77-1</f>
        <v>-0.34213851178856425</v>
      </c>
      <c r="T78" s="56">
        <f t="shared" ref="T78" si="129">D78/D77-1</f>
        <v>4.2080141342502042E-3</v>
      </c>
      <c r="U78" s="56">
        <f t="shared" ref="U78" si="130">E78/E77-1</f>
        <v>-0.34824262722183374</v>
      </c>
      <c r="V78" s="56">
        <f t="shared" ref="V78" si="131">F78/F77-1</f>
        <v>-0.28284237557929215</v>
      </c>
      <c r="W78" s="56">
        <f t="shared" ref="W78" si="132">G78/G77-1</f>
        <v>-0.59704828894438533</v>
      </c>
      <c r="X78" s="56">
        <f t="shared" ref="X78" si="133">H78/H77-1</f>
        <v>-0.25053690283196295</v>
      </c>
    </row>
    <row r="79" spans="1:29">
      <c r="A79" s="19">
        <v>44347</v>
      </c>
      <c r="B79" s="41">
        <v>34.319699999999997</v>
      </c>
      <c r="C79" s="41">
        <v>231.84382019999998</v>
      </c>
      <c r="D79" s="40">
        <v>345.06715953499997</v>
      </c>
      <c r="E79" s="42">
        <v>178.06950000000001</v>
      </c>
      <c r="F79" s="42">
        <v>55.996955</v>
      </c>
      <c r="G79" s="43">
        <v>23.048745999999998</v>
      </c>
      <c r="H79" s="38">
        <f t="shared" si="58"/>
        <v>868.34588073500004</v>
      </c>
      <c r="I79" s="39"/>
      <c r="J79" s="56">
        <f t="shared" ref="J79" si="134">B79/B67-1</f>
        <v>0.10740502918579842</v>
      </c>
      <c r="K79" s="56">
        <f t="shared" ref="K79" si="135">C79/C67-1</f>
        <v>0.29688624125934893</v>
      </c>
      <c r="L79" s="56">
        <f t="shared" ref="L79" si="136">D79/D67-1</f>
        <v>9.5490842757294914E-2</v>
      </c>
      <c r="M79" s="56">
        <f t="shared" ref="M79" si="137">E79/E67-1</f>
        <v>-0.40582160984189353</v>
      </c>
      <c r="N79" s="56">
        <f t="shared" ref="N79" si="138">F79/F67-1</f>
        <v>-0.32254912012794834</v>
      </c>
      <c r="O79" s="56">
        <f t="shared" ref="O79" si="139">G79/G67-1</f>
        <v>0.68087460992289195</v>
      </c>
      <c r="P79" s="56">
        <f t="shared" ref="P79" si="140">H79/H67-1</f>
        <v>-5.697635676660795E-2</v>
      </c>
      <c r="R79" s="56">
        <f t="shared" ref="R79" si="141">B79/B78-1</f>
        <v>-6.5678069922302518E-2</v>
      </c>
      <c r="S79" s="56">
        <f t="shared" ref="S79" si="142">C79/C78-1</f>
        <v>-0.47276870585331043</v>
      </c>
      <c r="T79" s="56">
        <f t="shared" ref="T79" si="143">D79/D78-1</f>
        <v>-0.19094084648034892</v>
      </c>
      <c r="U79" s="56">
        <f t="shared" ref="U79" si="144">E79/E78-1</f>
        <v>2.3304419984116365E-2</v>
      </c>
      <c r="V79" s="56">
        <f t="shared" ref="V79" si="145">F79/F78-1</f>
        <v>-3.7562125735252416E-2</v>
      </c>
      <c r="W79" s="56">
        <f t="shared" ref="W79" si="146">G79/G78-1</f>
        <v>1.7596682904655214E-2</v>
      </c>
      <c r="X79" s="56">
        <f t="shared" ref="X79" si="147">H79/H78-1</f>
        <v>-0.25001753646900748</v>
      </c>
    </row>
    <row r="80" spans="1:29">
      <c r="A80" s="19">
        <v>44377</v>
      </c>
      <c r="B80" s="41">
        <v>49.048900000000003</v>
      </c>
      <c r="C80" s="41">
        <v>664.64348159999997</v>
      </c>
      <c r="D80" s="40">
        <v>321.02305081399999</v>
      </c>
      <c r="E80" s="42">
        <v>174.03549999999998</v>
      </c>
      <c r="F80" s="42">
        <v>54.857515000000006</v>
      </c>
      <c r="G80" s="43">
        <v>27.845911000000001</v>
      </c>
      <c r="H80" s="38">
        <f t="shared" si="58"/>
        <v>1291.4543584139997</v>
      </c>
      <c r="I80" s="39"/>
      <c r="J80" s="56">
        <f t="shared" ref="J80" si="148">B80/B68-1</f>
        <v>-6.37217941058007E-2</v>
      </c>
      <c r="K80" s="56">
        <f t="shared" ref="K80" si="149">C80/C68-1</f>
        <v>0.43104797933015493</v>
      </c>
      <c r="L80" s="56">
        <f t="shared" ref="L80" si="150">D80/D68-1</f>
        <v>-1.1283201499149409E-2</v>
      </c>
      <c r="M80" s="56">
        <f t="shared" ref="M80" si="151">E80/E68-1</f>
        <v>-0.27903757063679901</v>
      </c>
      <c r="N80" s="56">
        <f t="shared" ref="N80" si="152">F80/F68-1</f>
        <v>-0.49340047112381169</v>
      </c>
      <c r="O80" s="56">
        <f t="shared" ref="O80" si="153">G80/G68-1</f>
        <v>2.9935740273470124E-3</v>
      </c>
      <c r="P80" s="56">
        <f t="shared" ref="P80" si="154">H80/H68-1</f>
        <v>5.947161012105151E-2</v>
      </c>
      <c r="R80" s="56">
        <f t="shared" ref="R80" si="155">B80/B79-1</f>
        <v>0.42917624571310387</v>
      </c>
      <c r="S80" s="56">
        <f t="shared" ref="S80" si="156">C80/C79-1</f>
        <v>1.8667724722041137</v>
      </c>
      <c r="T80" s="56">
        <f t="shared" ref="T80" si="157">D80/D79-1</f>
        <v>-6.9679504573547213E-2</v>
      </c>
      <c r="U80" s="56">
        <f t="shared" ref="U80" si="158">E80/E79-1</f>
        <v>-2.2654076077037399E-2</v>
      </c>
      <c r="V80" s="56">
        <f t="shared" ref="V80" si="159">F80/F79-1</f>
        <v>-2.0348249293198006E-2</v>
      </c>
      <c r="W80" s="56">
        <f t="shared" ref="W80" si="160">G80/G79-1</f>
        <v>0.20813127968003142</v>
      </c>
      <c r="X80" s="56">
        <f t="shared" ref="X80" si="161">H80/H79-1</f>
        <v>0.48725800060324453</v>
      </c>
    </row>
    <row r="81" spans="1:24">
      <c r="A81" s="19">
        <v>44408</v>
      </c>
      <c r="B81" s="41">
        <v>34.308599999999998</v>
      </c>
      <c r="C81" s="41">
        <v>155.75492870000002</v>
      </c>
      <c r="D81" s="40">
        <v>290.10658426600003</v>
      </c>
      <c r="E81" s="42">
        <v>86.369299999999996</v>
      </c>
      <c r="F81" s="42">
        <v>46.924780000000005</v>
      </c>
      <c r="G81" s="43">
        <v>30.360057000000005</v>
      </c>
      <c r="H81" s="38">
        <f t="shared" si="58"/>
        <v>643.82424996600002</v>
      </c>
      <c r="I81" s="39"/>
      <c r="J81" s="56">
        <f t="shared" ref="J81" si="162">B81/B69-1</f>
        <v>-0.28135983745627446</v>
      </c>
      <c r="K81" s="56">
        <f t="shared" ref="K81" si="163">C81/C69-1</f>
        <v>-0.514093624248114</v>
      </c>
      <c r="L81" s="56">
        <f t="shared" ref="L81" si="164">D81/D69-1</f>
        <v>-0.19133813478894923</v>
      </c>
      <c r="M81" s="56">
        <f t="shared" ref="M81" si="165">E81/E69-1</f>
        <v>-0.10995545103890902</v>
      </c>
      <c r="N81" s="56">
        <f t="shared" ref="N81" si="166">F81/F69-1</f>
        <v>-0.60441606099397616</v>
      </c>
      <c r="O81" s="56">
        <f t="shared" ref="O81" si="167">G81/G69-1</f>
        <v>2.6991213321877705E-2</v>
      </c>
      <c r="P81" s="56">
        <f t="shared" ref="P81" si="168">H81/H69-1</f>
        <v>-0.33780518700139961</v>
      </c>
      <c r="R81" s="56">
        <f t="shared" ref="R81" si="169">B81/B80-1</f>
        <v>-0.3005225397511464</v>
      </c>
      <c r="S81" s="56">
        <f t="shared" ref="S81" si="170">C81/C80-1</f>
        <v>-0.76565642632189768</v>
      </c>
      <c r="T81" s="56">
        <f t="shared" ref="T81" si="171">D81/D80-1</f>
        <v>-9.6306064220643472E-2</v>
      </c>
      <c r="U81" s="56">
        <f t="shared" ref="U81" si="172">E81/E80-1</f>
        <v>-0.50372596395562974</v>
      </c>
      <c r="V81" s="56">
        <f t="shared" ref="V81" si="173">F81/F80-1</f>
        <v>-0.14460616745034838</v>
      </c>
      <c r="W81" s="56">
        <f t="shared" ref="W81" si="174">G81/G80-1</f>
        <v>9.0287798449115275E-2</v>
      </c>
      <c r="X81" s="56">
        <f t="shared" ref="X81" si="175">H81/H80-1</f>
        <v>-0.50147347773353501</v>
      </c>
    </row>
    <row r="82" spans="1:24">
      <c r="A82" s="19">
        <v>44439</v>
      </c>
      <c r="B82" s="41"/>
      <c r="C82" s="41"/>
      <c r="D82" s="40"/>
      <c r="E82" s="42"/>
      <c r="F82" s="42"/>
      <c r="G82" s="43"/>
      <c r="H82" s="43"/>
      <c r="I82" s="39"/>
      <c r="J82" s="37"/>
    </row>
    <row r="83" spans="1:24">
      <c r="A83" s="19">
        <v>44469</v>
      </c>
      <c r="B83" s="41"/>
      <c r="C83" s="41"/>
      <c r="D83" s="40"/>
      <c r="E83" s="42"/>
      <c r="F83" s="42"/>
      <c r="G83" s="43"/>
      <c r="H83" s="43"/>
      <c r="I83" s="39"/>
      <c r="J83" s="37"/>
    </row>
    <row r="84" spans="1:24">
      <c r="A84" s="19">
        <v>44500</v>
      </c>
      <c r="B84" s="41"/>
      <c r="C84" s="41"/>
      <c r="D84" s="40"/>
      <c r="E84" s="42"/>
      <c r="F84" s="42"/>
      <c r="G84" s="43"/>
      <c r="H84" s="43"/>
      <c r="I84" s="39"/>
      <c r="J84" s="37"/>
    </row>
    <row r="85" spans="1:24">
      <c r="A85" s="19">
        <v>44530</v>
      </c>
      <c r="B85" s="41"/>
      <c r="C85" s="41"/>
      <c r="D85" s="40"/>
      <c r="E85" s="42"/>
      <c r="F85" s="42"/>
      <c r="G85" s="43"/>
      <c r="H85" s="43"/>
      <c r="I85" s="39"/>
      <c r="J85" s="37"/>
    </row>
    <row r="86" spans="1:24">
      <c r="A86" s="19">
        <v>44561</v>
      </c>
      <c r="B86" s="41"/>
      <c r="C86" s="41"/>
      <c r="D86" s="40"/>
      <c r="E86" s="42"/>
      <c r="F86" s="42"/>
      <c r="G86" s="43"/>
      <c r="H86" s="43"/>
      <c r="I86" s="39"/>
      <c r="J86" s="37"/>
    </row>
    <row r="88" spans="1:24">
      <c r="B88" s="37"/>
      <c r="C88" s="37"/>
      <c r="D88" s="37"/>
      <c r="E88" s="37"/>
      <c r="F88" s="37"/>
      <c r="G88" s="37"/>
      <c r="H88" s="37"/>
    </row>
    <row r="89" spans="1:24">
      <c r="B89" s="37"/>
      <c r="C89" s="37"/>
      <c r="D89" s="37"/>
      <c r="E89" s="37"/>
      <c r="F89" s="37"/>
      <c r="G89" s="37"/>
      <c r="H89" s="37"/>
    </row>
    <row r="90" spans="1:24">
      <c r="B90" s="44"/>
      <c r="C90" s="44"/>
      <c r="D90" s="44"/>
      <c r="E90" s="44"/>
      <c r="F90" s="44"/>
      <c r="G90" s="44"/>
      <c r="H90" s="44"/>
    </row>
  </sheetData>
  <mergeCells count="2">
    <mergeCell ref="J7:P7"/>
    <mergeCell ref="R7:Y7"/>
  </mergeCells>
  <phoneticPr fontId="50" type="noConversion"/>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X91"/>
  <sheetViews>
    <sheetView tabSelected="1" workbookViewId="0">
      <pane xSplit="1" ySplit="8" topLeftCell="B13" activePane="bottomRight" state="frozen"/>
      <selection pane="topRight" activeCell="B1" sqref="B1"/>
      <selection pane="bottomLeft" activeCell="A9" sqref="A9"/>
      <selection pane="bottomRight" activeCell="H18" sqref="H18"/>
    </sheetView>
  </sheetViews>
  <sheetFormatPr defaultColWidth="9.1328125" defaultRowHeight="11.65"/>
  <cols>
    <col min="1" max="1" width="8.73046875" style="31" customWidth="1"/>
    <col min="2" max="9" width="9.73046875" style="31" customWidth="1"/>
    <col min="10" max="10" width="2.73046875" style="31" customWidth="1"/>
    <col min="11" max="14" width="9.73046875" style="31" customWidth="1"/>
    <col min="15" max="17" width="9.86328125" style="31" customWidth="1"/>
    <col min="18" max="18" width="9.73046875" style="31" customWidth="1"/>
    <col min="19" max="19" width="1.73046875" style="31" customWidth="1"/>
    <col min="20" max="25" width="9.73046875" style="31" customWidth="1"/>
    <col min="26" max="26" width="9.86328125" style="31" customWidth="1"/>
    <col min="27" max="27" width="9.73046875" style="31" customWidth="1"/>
    <col min="28" max="28" width="2.73046875" style="31" customWidth="1"/>
    <col min="29" max="16384" width="9.1328125" style="31"/>
  </cols>
  <sheetData>
    <row r="1" spans="1:258" s="23" customFormat="1" ht="13.15">
      <c r="A1" s="15" t="s">
        <v>16</v>
      </c>
      <c r="B1" s="22" t="s">
        <v>51</v>
      </c>
    </row>
    <row r="2" spans="1:258" s="23" customFormat="1" ht="13.15">
      <c r="A2" s="15" t="s">
        <v>17</v>
      </c>
      <c r="B2" s="22" t="s">
        <v>37</v>
      </c>
    </row>
    <row r="3" spans="1:258" s="23" customFormat="1" ht="13.15">
      <c r="A3" s="16" t="s">
        <v>18</v>
      </c>
      <c r="B3" s="22" t="s">
        <v>36</v>
      </c>
    </row>
    <row r="4" spans="1:258" s="25" customFormat="1" ht="10.15">
      <c r="A4" s="17" t="s">
        <v>3</v>
      </c>
      <c r="B4" s="24" t="s">
        <v>59</v>
      </c>
    </row>
    <row r="5" spans="1:258" s="25" customFormat="1" ht="10.15">
      <c r="A5" s="18" t="s">
        <v>19</v>
      </c>
      <c r="B5" s="26" t="s">
        <v>64</v>
      </c>
      <c r="C5" s="26"/>
    </row>
    <row r="6" spans="1:258" s="25" customFormat="1">
      <c r="A6" s="18"/>
      <c r="B6" s="26"/>
      <c r="C6" s="26"/>
      <c r="K6" s="47"/>
      <c r="L6" s="47"/>
      <c r="M6" s="47"/>
      <c r="N6" s="47"/>
      <c r="O6" s="27"/>
      <c r="P6" s="27"/>
      <c r="Q6" s="27"/>
      <c r="R6" s="27"/>
    </row>
    <row r="7" spans="1:258" s="27" customFormat="1">
      <c r="A7" s="28"/>
      <c r="B7" s="57"/>
      <c r="C7" s="57"/>
      <c r="D7" s="57"/>
      <c r="E7" s="57"/>
      <c r="F7" s="57"/>
      <c r="G7" s="57"/>
      <c r="H7" s="57"/>
      <c r="I7" s="57"/>
      <c r="K7" s="69" t="s">
        <v>39</v>
      </c>
      <c r="L7" s="69"/>
      <c r="M7" s="69"/>
      <c r="N7" s="69"/>
      <c r="O7" s="69"/>
      <c r="P7" s="69"/>
      <c r="Q7" s="69"/>
      <c r="R7" s="69"/>
      <c r="T7" s="69" t="s">
        <v>60</v>
      </c>
      <c r="U7" s="69"/>
      <c r="V7" s="69"/>
      <c r="W7" s="69"/>
      <c r="X7" s="69"/>
      <c r="Y7" s="69"/>
      <c r="Z7" s="69"/>
      <c r="AA7" s="69"/>
    </row>
    <row r="8" spans="1:258" s="36" customFormat="1" ht="35.25" thickBot="1">
      <c r="A8" s="29"/>
      <c r="B8" s="34" t="s">
        <v>45</v>
      </c>
      <c r="C8" s="34" t="s">
        <v>46</v>
      </c>
      <c r="D8" s="34" t="s">
        <v>57</v>
      </c>
      <c r="E8" s="34" t="s">
        <v>58</v>
      </c>
      <c r="F8" s="35" t="s">
        <v>48</v>
      </c>
      <c r="G8" s="35" t="s">
        <v>49</v>
      </c>
      <c r="H8" s="35" t="s">
        <v>50</v>
      </c>
      <c r="I8" s="35" t="s">
        <v>0</v>
      </c>
      <c r="K8" s="49" t="s">
        <v>45</v>
      </c>
      <c r="L8" s="49" t="s">
        <v>46</v>
      </c>
      <c r="M8" s="49" t="s">
        <v>57</v>
      </c>
      <c r="N8" s="53" t="s">
        <v>58</v>
      </c>
      <c r="O8" s="53" t="s">
        <v>48</v>
      </c>
      <c r="P8" s="53" t="s">
        <v>49</v>
      </c>
      <c r="Q8" s="53" t="s">
        <v>50</v>
      </c>
      <c r="R8" s="53" t="s">
        <v>0</v>
      </c>
      <c r="T8" s="49" t="s">
        <v>45</v>
      </c>
      <c r="U8" s="49" t="s">
        <v>46</v>
      </c>
      <c r="V8" s="49" t="s">
        <v>57</v>
      </c>
      <c r="W8" s="53" t="s">
        <v>58</v>
      </c>
      <c r="X8" s="53" t="s">
        <v>48</v>
      </c>
      <c r="Y8" s="53" t="s">
        <v>49</v>
      </c>
      <c r="Z8" s="53" t="s">
        <v>50</v>
      </c>
      <c r="AA8" s="53" t="s">
        <v>0</v>
      </c>
    </row>
    <row r="9" spans="1:258" ht="12" thickTop="1">
      <c r="A9" s="30">
        <v>1996</v>
      </c>
      <c r="B9" s="37">
        <v>1.1000000000000001</v>
      </c>
      <c r="C9" s="37">
        <v>203.685</v>
      </c>
      <c r="D9" s="37">
        <v>38.148000000000003</v>
      </c>
      <c r="E9" s="38" t="s">
        <v>38</v>
      </c>
      <c r="F9" s="38" t="s">
        <v>38</v>
      </c>
      <c r="G9" s="38" t="s">
        <v>38</v>
      </c>
      <c r="H9" s="38" t="s">
        <v>38</v>
      </c>
      <c r="I9" s="38">
        <f>SUM(B9:H9)</f>
        <v>242.93299999999999</v>
      </c>
      <c r="J9" s="37"/>
      <c r="K9" s="54" t="s">
        <v>38</v>
      </c>
      <c r="L9" s="54" t="s">
        <v>38</v>
      </c>
      <c r="M9" s="54" t="s">
        <v>38</v>
      </c>
      <c r="N9" s="54" t="s">
        <v>38</v>
      </c>
      <c r="O9" s="54" t="s">
        <v>38</v>
      </c>
      <c r="P9" s="54" t="s">
        <v>38</v>
      </c>
      <c r="Q9" s="54" t="s">
        <v>38</v>
      </c>
      <c r="R9" s="54" t="s">
        <v>38</v>
      </c>
      <c r="S9" s="55"/>
      <c r="T9" s="54" t="s">
        <v>38</v>
      </c>
      <c r="U9" s="54" t="s">
        <v>38</v>
      </c>
      <c r="V9" s="54" t="s">
        <v>38</v>
      </c>
      <c r="W9" s="54" t="s">
        <v>38</v>
      </c>
      <c r="X9" s="54" t="s">
        <v>38</v>
      </c>
      <c r="Y9" s="54" t="s">
        <v>38</v>
      </c>
      <c r="Z9" s="54" t="s">
        <v>38</v>
      </c>
      <c r="AA9" s="54" t="s">
        <v>38</v>
      </c>
      <c r="AC9" s="37"/>
      <c r="AD9" s="37"/>
      <c r="AE9" s="37"/>
      <c r="AF9" s="37"/>
      <c r="IX9" s="37"/>
    </row>
    <row r="10" spans="1:258">
      <c r="A10" s="30">
        <v>1997</v>
      </c>
      <c r="B10" s="37">
        <v>1.1000000000000001</v>
      </c>
      <c r="C10" s="37">
        <v>212.1</v>
      </c>
      <c r="D10" s="37">
        <v>47.076000000000001</v>
      </c>
      <c r="E10" s="38" t="s">
        <v>38</v>
      </c>
      <c r="F10" s="38" t="s">
        <v>38</v>
      </c>
      <c r="G10" s="38" t="s">
        <v>38</v>
      </c>
      <c r="H10" s="38" t="s">
        <v>38</v>
      </c>
      <c r="I10" s="38">
        <f t="shared" ref="I10:I47" si="0">SUM(B10:H10)</f>
        <v>260.27600000000001</v>
      </c>
      <c r="J10" s="37"/>
      <c r="K10" s="56">
        <f t="shared" ref="K10:K32" si="1">B10/B9-1</f>
        <v>0</v>
      </c>
      <c r="L10" s="56">
        <f t="shared" ref="L10:R25" si="2">C10/C9-1</f>
        <v>4.1313793357389939E-2</v>
      </c>
      <c r="M10" s="56">
        <f t="shared" si="2"/>
        <v>0.23403586033343804</v>
      </c>
      <c r="N10" s="54" t="s">
        <v>38</v>
      </c>
      <c r="O10" s="54" t="s">
        <v>38</v>
      </c>
      <c r="P10" s="54" t="s">
        <v>38</v>
      </c>
      <c r="Q10" s="54" t="s">
        <v>38</v>
      </c>
      <c r="R10" s="56">
        <f t="shared" si="2"/>
        <v>7.1390054047824059E-2</v>
      </c>
      <c r="T10" s="54" t="s">
        <v>38</v>
      </c>
      <c r="U10" s="54" t="s">
        <v>38</v>
      </c>
      <c r="V10" s="54" t="s">
        <v>38</v>
      </c>
      <c r="W10" s="54" t="s">
        <v>38</v>
      </c>
      <c r="X10" s="54" t="s">
        <v>38</v>
      </c>
      <c r="Y10" s="54" t="s">
        <v>38</v>
      </c>
      <c r="Z10" s="54" t="s">
        <v>38</v>
      </c>
      <c r="AA10" s="54" t="s">
        <v>38</v>
      </c>
      <c r="AC10" s="37"/>
      <c r="AD10" s="37"/>
      <c r="AE10" s="37"/>
      <c r="AF10" s="37"/>
    </row>
    <row r="11" spans="1:258">
      <c r="A11" s="30">
        <v>1998</v>
      </c>
      <c r="B11" s="37">
        <v>3.3</v>
      </c>
      <c r="C11" s="37">
        <v>226.63499999999999</v>
      </c>
      <c r="D11" s="37">
        <v>70.926000000000002</v>
      </c>
      <c r="E11" s="38" t="s">
        <v>38</v>
      </c>
      <c r="F11" s="38" t="s">
        <v>38</v>
      </c>
      <c r="G11" s="38" t="s">
        <v>38</v>
      </c>
      <c r="H11" s="38" t="s">
        <v>38</v>
      </c>
      <c r="I11" s="38">
        <f t="shared" si="0"/>
        <v>300.86099999999999</v>
      </c>
      <c r="J11" s="37"/>
      <c r="K11" s="56">
        <f t="shared" si="1"/>
        <v>1.9999999999999996</v>
      </c>
      <c r="L11" s="56">
        <f t="shared" si="2"/>
        <v>6.8528995756718558E-2</v>
      </c>
      <c r="M11" s="56">
        <f t="shared" si="2"/>
        <v>0.50662758093295945</v>
      </c>
      <c r="N11" s="54" t="s">
        <v>38</v>
      </c>
      <c r="O11" s="54" t="s">
        <v>38</v>
      </c>
      <c r="P11" s="54" t="s">
        <v>38</v>
      </c>
      <c r="Q11" s="54" t="s">
        <v>38</v>
      </c>
      <c r="R11" s="56">
        <f t="shared" si="2"/>
        <v>0.15593062748774367</v>
      </c>
      <c r="T11" s="54" t="s">
        <v>38</v>
      </c>
      <c r="U11" s="54" t="s">
        <v>38</v>
      </c>
      <c r="V11" s="54" t="s">
        <v>38</v>
      </c>
      <c r="W11" s="54" t="s">
        <v>38</v>
      </c>
      <c r="X11" s="54" t="s">
        <v>38</v>
      </c>
      <c r="Y11" s="54" t="s">
        <v>38</v>
      </c>
      <c r="Z11" s="54" t="s">
        <v>38</v>
      </c>
      <c r="AA11" s="54" t="s">
        <v>38</v>
      </c>
      <c r="AC11" s="37"/>
      <c r="AD11" s="37"/>
      <c r="AE11" s="37"/>
      <c r="AF11" s="37"/>
    </row>
    <row r="12" spans="1:258">
      <c r="A12" s="30">
        <v>1999</v>
      </c>
      <c r="B12" s="37">
        <v>8.2922000000000011</v>
      </c>
      <c r="C12" s="37">
        <v>186.547</v>
      </c>
      <c r="D12" s="37">
        <v>67.116</v>
      </c>
      <c r="E12" s="38" t="s">
        <v>38</v>
      </c>
      <c r="F12" s="38" t="s">
        <v>38</v>
      </c>
      <c r="G12" s="38" t="s">
        <v>38</v>
      </c>
      <c r="H12" s="38" t="s">
        <v>38</v>
      </c>
      <c r="I12" s="38">
        <f t="shared" si="0"/>
        <v>261.95519999999999</v>
      </c>
      <c r="J12" s="37"/>
      <c r="K12" s="56">
        <f t="shared" si="1"/>
        <v>1.5127878787878792</v>
      </c>
      <c r="L12" s="56">
        <f t="shared" si="2"/>
        <v>-0.17688353519977051</v>
      </c>
      <c r="M12" s="56">
        <f t="shared" si="2"/>
        <v>-5.3717959563488682E-2</v>
      </c>
      <c r="N12" s="54" t="s">
        <v>38</v>
      </c>
      <c r="O12" s="54" t="s">
        <v>38</v>
      </c>
      <c r="P12" s="54" t="s">
        <v>38</v>
      </c>
      <c r="Q12" s="54" t="s">
        <v>38</v>
      </c>
      <c r="R12" s="56">
        <f t="shared" si="2"/>
        <v>-0.12931486633362255</v>
      </c>
      <c r="T12" s="54" t="s">
        <v>38</v>
      </c>
      <c r="U12" s="54" t="s">
        <v>38</v>
      </c>
      <c r="V12" s="54" t="s">
        <v>38</v>
      </c>
      <c r="W12" s="54" t="s">
        <v>38</v>
      </c>
      <c r="X12" s="54" t="s">
        <v>38</v>
      </c>
      <c r="Y12" s="54" t="s">
        <v>38</v>
      </c>
      <c r="Z12" s="54" t="s">
        <v>38</v>
      </c>
      <c r="AA12" s="54" t="s">
        <v>38</v>
      </c>
      <c r="AC12" s="37"/>
      <c r="AD12" s="37"/>
      <c r="AE12" s="37"/>
      <c r="AF12" s="37"/>
    </row>
    <row r="13" spans="1:258">
      <c r="A13" s="30">
        <v>2000</v>
      </c>
      <c r="B13" s="37">
        <v>8.7727000000000004</v>
      </c>
      <c r="C13" s="37">
        <v>206.51</v>
      </c>
      <c r="D13" s="37">
        <v>69.471000000000004</v>
      </c>
      <c r="E13" s="38" t="s">
        <v>38</v>
      </c>
      <c r="F13" s="38" t="s">
        <v>38</v>
      </c>
      <c r="G13" s="38" t="s">
        <v>38</v>
      </c>
      <c r="H13" s="38" t="s">
        <v>38</v>
      </c>
      <c r="I13" s="38">
        <f t="shared" si="0"/>
        <v>284.75369999999998</v>
      </c>
      <c r="J13" s="37"/>
      <c r="K13" s="56">
        <f t="shared" si="1"/>
        <v>5.7946021562432115E-2</v>
      </c>
      <c r="L13" s="56">
        <f t="shared" si="2"/>
        <v>0.10701324599162665</v>
      </c>
      <c r="M13" s="56">
        <f t="shared" si="2"/>
        <v>3.5088503486500944E-2</v>
      </c>
      <c r="N13" s="54" t="s">
        <v>38</v>
      </c>
      <c r="O13" s="54" t="s">
        <v>38</v>
      </c>
      <c r="P13" s="54" t="s">
        <v>38</v>
      </c>
      <c r="Q13" s="54" t="s">
        <v>38</v>
      </c>
      <c r="R13" s="56">
        <f t="shared" si="2"/>
        <v>8.7032057389965889E-2</v>
      </c>
      <c r="T13" s="54" t="s">
        <v>38</v>
      </c>
      <c r="U13" s="54" t="s">
        <v>38</v>
      </c>
      <c r="V13" s="54" t="s">
        <v>38</v>
      </c>
      <c r="W13" s="54" t="s">
        <v>38</v>
      </c>
      <c r="X13" s="54" t="s">
        <v>38</v>
      </c>
      <c r="Y13" s="54" t="s">
        <v>38</v>
      </c>
      <c r="Z13" s="54" t="s">
        <v>38</v>
      </c>
      <c r="AA13" s="54" t="s">
        <v>38</v>
      </c>
      <c r="AC13" s="37"/>
      <c r="AD13" s="37"/>
      <c r="AE13" s="37"/>
      <c r="AF13" s="37"/>
    </row>
    <row r="14" spans="1:258">
      <c r="A14" s="30">
        <v>2001</v>
      </c>
      <c r="B14" s="37">
        <v>8.7971000000000004</v>
      </c>
      <c r="C14" s="37">
        <v>297.89999999999998</v>
      </c>
      <c r="D14" s="37">
        <v>111.956</v>
      </c>
      <c r="E14" s="38" t="s">
        <v>38</v>
      </c>
      <c r="F14" s="38" t="s">
        <v>38</v>
      </c>
      <c r="G14" s="38" t="s">
        <v>38</v>
      </c>
      <c r="H14" s="38" t="s">
        <v>38</v>
      </c>
      <c r="I14" s="38">
        <f t="shared" si="0"/>
        <v>418.65309999999999</v>
      </c>
      <c r="J14" s="37"/>
      <c r="K14" s="56">
        <f t="shared" si="1"/>
        <v>2.7813557969609271E-3</v>
      </c>
      <c r="L14" s="56">
        <f t="shared" si="2"/>
        <v>0.44254515519829551</v>
      </c>
      <c r="M14" s="56">
        <f t="shared" si="2"/>
        <v>0.6115501432252306</v>
      </c>
      <c r="N14" s="54" t="s">
        <v>38</v>
      </c>
      <c r="O14" s="54" t="s">
        <v>38</v>
      </c>
      <c r="P14" s="54" t="s">
        <v>38</v>
      </c>
      <c r="Q14" s="54" t="s">
        <v>38</v>
      </c>
      <c r="R14" s="56">
        <f t="shared" si="2"/>
        <v>0.47022883284747485</v>
      </c>
      <c r="T14" s="54" t="s">
        <v>38</v>
      </c>
      <c r="U14" s="54" t="s">
        <v>38</v>
      </c>
      <c r="V14" s="54" t="s">
        <v>38</v>
      </c>
      <c r="W14" s="54" t="s">
        <v>38</v>
      </c>
      <c r="X14" s="54" t="s">
        <v>38</v>
      </c>
      <c r="Y14" s="54" t="s">
        <v>38</v>
      </c>
      <c r="Z14" s="54" t="s">
        <v>38</v>
      </c>
      <c r="AA14" s="54" t="s">
        <v>38</v>
      </c>
      <c r="AC14" s="37"/>
      <c r="AD14" s="37"/>
      <c r="AE14" s="37"/>
      <c r="AF14" s="37"/>
    </row>
    <row r="15" spans="1:258">
      <c r="A15" s="30">
        <v>2002</v>
      </c>
      <c r="B15" s="37">
        <v>10.715999999999999</v>
      </c>
      <c r="C15" s="37">
        <v>372.71379999999994</v>
      </c>
      <c r="D15" s="37">
        <v>154.49100000000001</v>
      </c>
      <c r="E15" s="38" t="s">
        <v>38</v>
      </c>
      <c r="F15" s="38">
        <v>17.832192999999997</v>
      </c>
      <c r="G15" s="38" t="s">
        <v>38</v>
      </c>
      <c r="H15" s="38" t="s">
        <v>38</v>
      </c>
      <c r="I15" s="38">
        <f t="shared" si="0"/>
        <v>555.75299299999995</v>
      </c>
      <c r="J15" s="37"/>
      <c r="K15" s="56">
        <f t="shared" si="1"/>
        <v>0.21812870150390462</v>
      </c>
      <c r="L15" s="56">
        <f t="shared" si="2"/>
        <v>0.25113729439409194</v>
      </c>
      <c r="M15" s="56">
        <f t="shared" si="2"/>
        <v>0.3799260423737898</v>
      </c>
      <c r="N15" s="54" t="s">
        <v>38</v>
      </c>
      <c r="O15" s="54" t="s">
        <v>38</v>
      </c>
      <c r="P15" s="54" t="s">
        <v>38</v>
      </c>
      <c r="Q15" s="54" t="s">
        <v>38</v>
      </c>
      <c r="R15" s="56">
        <f t="shared" si="2"/>
        <v>0.32747850905678222</v>
      </c>
      <c r="T15" s="54" t="s">
        <v>38</v>
      </c>
      <c r="U15" s="54" t="s">
        <v>38</v>
      </c>
      <c r="V15" s="54" t="s">
        <v>38</v>
      </c>
      <c r="W15" s="54" t="s">
        <v>38</v>
      </c>
      <c r="X15" s="54" t="s">
        <v>38</v>
      </c>
      <c r="Y15" s="54" t="s">
        <v>38</v>
      </c>
      <c r="Z15" s="54" t="s">
        <v>38</v>
      </c>
      <c r="AA15" s="54" t="s">
        <v>38</v>
      </c>
      <c r="AC15" s="37"/>
      <c r="AD15" s="37"/>
      <c r="AE15" s="37"/>
      <c r="AF15" s="37"/>
    </row>
    <row r="16" spans="1:258">
      <c r="A16" s="30">
        <v>2003</v>
      </c>
      <c r="B16" s="37">
        <v>12.602</v>
      </c>
      <c r="C16" s="37">
        <v>427.6121358490567</v>
      </c>
      <c r="D16" s="37">
        <v>206</v>
      </c>
      <c r="E16" s="38" t="s">
        <v>38</v>
      </c>
      <c r="F16" s="38">
        <v>18.025413</v>
      </c>
      <c r="G16" s="38" t="s">
        <v>38</v>
      </c>
      <c r="H16" s="38" t="s">
        <v>38</v>
      </c>
      <c r="I16" s="38">
        <f t="shared" si="0"/>
        <v>664.23954884905663</v>
      </c>
      <c r="J16" s="37"/>
      <c r="K16" s="56">
        <f t="shared" si="1"/>
        <v>0.17599850690556185</v>
      </c>
      <c r="L16" s="56">
        <f t="shared" si="2"/>
        <v>0.14729354225428937</v>
      </c>
      <c r="M16" s="56">
        <f t="shared" si="2"/>
        <v>0.33341100776096977</v>
      </c>
      <c r="N16" s="54" t="s">
        <v>38</v>
      </c>
      <c r="O16" s="56">
        <f t="shared" si="2"/>
        <v>1.0835459216934407E-2</v>
      </c>
      <c r="P16" s="54" t="s">
        <v>38</v>
      </c>
      <c r="Q16" s="54" t="s">
        <v>38</v>
      </c>
      <c r="R16" s="56">
        <f t="shared" si="2"/>
        <v>0.19520642662388088</v>
      </c>
      <c r="T16" s="54" t="s">
        <v>38</v>
      </c>
      <c r="U16" s="54" t="s">
        <v>38</v>
      </c>
      <c r="V16" s="54" t="s">
        <v>38</v>
      </c>
      <c r="W16" s="54" t="s">
        <v>38</v>
      </c>
      <c r="X16" s="54" t="s">
        <v>38</v>
      </c>
      <c r="Y16" s="54" t="s">
        <v>38</v>
      </c>
      <c r="Z16" s="54" t="s">
        <v>38</v>
      </c>
      <c r="AA16" s="54" t="s">
        <v>38</v>
      </c>
      <c r="AC16" s="37"/>
      <c r="AD16" s="37"/>
      <c r="AE16" s="37"/>
      <c r="AF16" s="37"/>
    </row>
    <row r="17" spans="1:32">
      <c r="A17" s="30">
        <v>2004</v>
      </c>
      <c r="B17" s="37">
        <v>14.795999999999999</v>
      </c>
      <c r="C17" s="37">
        <v>497.47772019230746</v>
      </c>
      <c r="D17" s="37">
        <v>207.4</v>
      </c>
      <c r="E17" s="38" t="s">
        <v>38</v>
      </c>
      <c r="F17" s="38">
        <v>17.287110000000002</v>
      </c>
      <c r="G17" s="38" t="s">
        <v>38</v>
      </c>
      <c r="H17" s="38" t="s">
        <v>38</v>
      </c>
      <c r="I17" s="38">
        <f t="shared" si="0"/>
        <v>736.96083019230741</v>
      </c>
      <c r="J17" s="37"/>
      <c r="K17" s="56">
        <f t="shared" si="1"/>
        <v>0.17409934930963322</v>
      </c>
      <c r="L17" s="56">
        <f t="shared" si="2"/>
        <v>0.16338541048309407</v>
      </c>
      <c r="M17" s="56">
        <f t="shared" si="2"/>
        <v>6.7961165048544547E-3</v>
      </c>
      <c r="N17" s="54" t="s">
        <v>38</v>
      </c>
      <c r="O17" s="56">
        <f t="shared" si="2"/>
        <v>-4.095900604330116E-2</v>
      </c>
      <c r="P17" s="54" t="s">
        <v>38</v>
      </c>
      <c r="Q17" s="54" t="s">
        <v>38</v>
      </c>
      <c r="R17" s="56">
        <f t="shared" si="2"/>
        <v>0.10948050514194252</v>
      </c>
      <c r="T17" s="54" t="s">
        <v>38</v>
      </c>
      <c r="U17" s="54" t="s">
        <v>38</v>
      </c>
      <c r="V17" s="54" t="s">
        <v>38</v>
      </c>
      <c r="W17" s="54" t="s">
        <v>38</v>
      </c>
      <c r="X17" s="54" t="s">
        <v>38</v>
      </c>
      <c r="Y17" s="54" t="s">
        <v>38</v>
      </c>
      <c r="Z17" s="54" t="s">
        <v>38</v>
      </c>
      <c r="AA17" s="54" t="s">
        <v>38</v>
      </c>
      <c r="AC17" s="37"/>
      <c r="AD17" s="37"/>
      <c r="AE17" s="37"/>
      <c r="AF17" s="37"/>
    </row>
    <row r="18" spans="1:32">
      <c r="A18" s="30">
        <v>2005</v>
      </c>
      <c r="B18" s="37">
        <v>16.875</v>
      </c>
      <c r="C18" s="37">
        <v>549.68637307692313</v>
      </c>
      <c r="D18" s="37">
        <v>251.8</v>
      </c>
      <c r="E18" s="38" t="s">
        <v>38</v>
      </c>
      <c r="F18" s="38">
        <v>16.557988999999999</v>
      </c>
      <c r="G18" s="38" t="s">
        <v>38</v>
      </c>
      <c r="H18" s="38" t="s">
        <v>77</v>
      </c>
      <c r="I18" s="38">
        <f t="shared" si="0"/>
        <v>834.91936207692322</v>
      </c>
      <c r="J18" s="37"/>
      <c r="K18" s="56">
        <f t="shared" si="1"/>
        <v>0.14051094890510951</v>
      </c>
      <c r="L18" s="56">
        <f t="shared" si="2"/>
        <v>0.10494671573318626</v>
      </c>
      <c r="M18" s="56">
        <f t="shared" si="2"/>
        <v>0.21407907425265194</v>
      </c>
      <c r="N18" s="54" t="s">
        <v>38</v>
      </c>
      <c r="O18" s="56">
        <f t="shared" si="2"/>
        <v>-4.2177148175721824E-2</v>
      </c>
      <c r="P18" s="54" t="s">
        <v>38</v>
      </c>
      <c r="Q18" s="54" t="s">
        <v>38</v>
      </c>
      <c r="R18" s="56">
        <f t="shared" si="2"/>
        <v>0.1329223045125123</v>
      </c>
      <c r="T18" s="54" t="s">
        <v>38</v>
      </c>
      <c r="U18" s="54" t="s">
        <v>38</v>
      </c>
      <c r="V18" s="54" t="s">
        <v>38</v>
      </c>
      <c r="W18" s="54" t="s">
        <v>38</v>
      </c>
      <c r="X18" s="54" t="s">
        <v>38</v>
      </c>
      <c r="Y18" s="54" t="s">
        <v>38</v>
      </c>
      <c r="Z18" s="54" t="s">
        <v>38</v>
      </c>
      <c r="AA18" s="54" t="s">
        <v>38</v>
      </c>
      <c r="AC18" s="37"/>
      <c r="AD18" s="37"/>
      <c r="AE18" s="37"/>
      <c r="AF18" s="37"/>
    </row>
    <row r="19" spans="1:32">
      <c r="A19" s="30">
        <v>2006</v>
      </c>
      <c r="B19" s="37">
        <v>23.149000000000001</v>
      </c>
      <c r="C19" s="37">
        <v>524.36015096153847</v>
      </c>
      <c r="D19" s="37">
        <v>254.6</v>
      </c>
      <c r="E19" s="38" t="s">
        <v>38</v>
      </c>
      <c r="F19" s="38">
        <v>16.881864673239999</v>
      </c>
      <c r="G19" s="38" t="s">
        <v>38</v>
      </c>
      <c r="H19" s="38" t="s">
        <v>38</v>
      </c>
      <c r="I19" s="38">
        <f t="shared" si="0"/>
        <v>818.99101563477848</v>
      </c>
      <c r="J19" s="37"/>
      <c r="K19" s="56">
        <f t="shared" si="1"/>
        <v>0.37179259259259267</v>
      </c>
      <c r="L19" s="56">
        <f t="shared" si="2"/>
        <v>-4.6073949357010036E-2</v>
      </c>
      <c r="M19" s="56">
        <f t="shared" si="2"/>
        <v>1.1119936457505863E-2</v>
      </c>
      <c r="N19" s="54" t="s">
        <v>38</v>
      </c>
      <c r="O19" s="56">
        <f t="shared" si="2"/>
        <v>1.9560085058638377E-2</v>
      </c>
      <c r="P19" s="54" t="s">
        <v>38</v>
      </c>
      <c r="Q19" s="54" t="s">
        <v>38</v>
      </c>
      <c r="R19" s="56">
        <f t="shared" si="2"/>
        <v>-1.9077706381753767E-2</v>
      </c>
      <c r="T19" s="54" t="s">
        <v>38</v>
      </c>
      <c r="U19" s="54" t="s">
        <v>38</v>
      </c>
      <c r="V19" s="54" t="s">
        <v>38</v>
      </c>
      <c r="W19" s="54" t="s">
        <v>38</v>
      </c>
      <c r="X19" s="54" t="s">
        <v>38</v>
      </c>
      <c r="Y19" s="54" t="s">
        <v>38</v>
      </c>
      <c r="Z19" s="54" t="s">
        <v>38</v>
      </c>
      <c r="AA19" s="54" t="s">
        <v>38</v>
      </c>
      <c r="AC19" s="37"/>
      <c r="AD19" s="37"/>
      <c r="AE19" s="37"/>
      <c r="AF19" s="37"/>
    </row>
    <row r="20" spans="1:32">
      <c r="A20" s="30">
        <v>2007</v>
      </c>
      <c r="B20" s="37">
        <v>25.14629</v>
      </c>
      <c r="C20" s="37">
        <v>565.97820480769235</v>
      </c>
      <c r="D20" s="37">
        <v>320.1470666666666</v>
      </c>
      <c r="E20" s="38" t="s">
        <v>38</v>
      </c>
      <c r="F20" s="38">
        <v>16.386789144550001</v>
      </c>
      <c r="G20" s="38" t="s">
        <v>38</v>
      </c>
      <c r="H20" s="38" t="s">
        <v>38</v>
      </c>
      <c r="I20" s="38">
        <f t="shared" si="0"/>
        <v>927.65835061890903</v>
      </c>
      <c r="J20" s="37"/>
      <c r="K20" s="56">
        <f t="shared" si="1"/>
        <v>8.6279752905093154E-2</v>
      </c>
      <c r="L20" s="56">
        <f t="shared" si="2"/>
        <v>7.9369215547438809E-2</v>
      </c>
      <c r="M20" s="56">
        <f t="shared" si="2"/>
        <v>0.2574511652264988</v>
      </c>
      <c r="N20" s="54" t="s">
        <v>38</v>
      </c>
      <c r="O20" s="56">
        <f t="shared" si="2"/>
        <v>-2.9325879473181549E-2</v>
      </c>
      <c r="P20" s="54" t="s">
        <v>38</v>
      </c>
      <c r="Q20" s="54" t="s">
        <v>38</v>
      </c>
      <c r="R20" s="56">
        <f t="shared" si="2"/>
        <v>0.13268440423599204</v>
      </c>
      <c r="T20" s="54" t="s">
        <v>38</v>
      </c>
      <c r="U20" s="54" t="s">
        <v>38</v>
      </c>
      <c r="V20" s="54" t="s">
        <v>38</v>
      </c>
      <c r="W20" s="54" t="s">
        <v>38</v>
      </c>
      <c r="X20" s="54" t="s">
        <v>38</v>
      </c>
      <c r="Y20" s="54" t="s">
        <v>38</v>
      </c>
      <c r="Z20" s="54" t="s">
        <v>38</v>
      </c>
      <c r="AA20" s="54" t="s">
        <v>38</v>
      </c>
      <c r="AC20" s="37"/>
      <c r="AD20" s="37"/>
      <c r="AE20" s="37"/>
      <c r="AF20" s="37"/>
    </row>
    <row r="21" spans="1:32">
      <c r="A21" s="30">
        <v>2008</v>
      </c>
      <c r="B21" s="37">
        <v>19.36955</v>
      </c>
      <c r="C21" s="37">
        <v>553.256324528302</v>
      </c>
      <c r="D21" s="37">
        <v>344.92486250000002</v>
      </c>
      <c r="E21" s="38" t="s">
        <v>38</v>
      </c>
      <c r="F21" s="38">
        <v>14.322908076380003</v>
      </c>
      <c r="G21" s="38" t="s">
        <v>38</v>
      </c>
      <c r="H21" s="38" t="s">
        <v>38</v>
      </c>
      <c r="I21" s="38">
        <f t="shared" si="0"/>
        <v>931.87364510468205</v>
      </c>
      <c r="J21" s="37"/>
      <c r="K21" s="56">
        <f t="shared" si="1"/>
        <v>-0.2297253392051074</v>
      </c>
      <c r="L21" s="56">
        <f t="shared" si="2"/>
        <v>-2.2477685839003225E-2</v>
      </c>
      <c r="M21" s="56">
        <f t="shared" si="2"/>
        <v>7.7395042507547807E-2</v>
      </c>
      <c r="N21" s="54" t="s">
        <v>38</v>
      </c>
      <c r="O21" s="56">
        <f t="shared" si="2"/>
        <v>-0.12594786263277291</v>
      </c>
      <c r="P21" s="54" t="s">
        <v>38</v>
      </c>
      <c r="Q21" s="54" t="s">
        <v>38</v>
      </c>
      <c r="R21" s="56">
        <f t="shared" si="2"/>
        <v>4.5440161056715667E-3</v>
      </c>
      <c r="T21" s="54" t="s">
        <v>38</v>
      </c>
      <c r="U21" s="54" t="s">
        <v>38</v>
      </c>
      <c r="V21" s="54" t="s">
        <v>38</v>
      </c>
      <c r="W21" s="54" t="s">
        <v>38</v>
      </c>
      <c r="X21" s="54" t="s">
        <v>38</v>
      </c>
      <c r="Y21" s="54" t="s">
        <v>38</v>
      </c>
      <c r="Z21" s="54" t="s">
        <v>38</v>
      </c>
      <c r="AA21" s="54" t="s">
        <v>38</v>
      </c>
      <c r="AC21" s="37"/>
      <c r="AD21" s="37"/>
      <c r="AE21" s="37"/>
      <c r="AF21" s="37"/>
    </row>
    <row r="22" spans="1:32">
      <c r="A22" s="30">
        <v>2009</v>
      </c>
      <c r="B22" s="37">
        <v>12.466749999999999</v>
      </c>
      <c r="C22" s="37">
        <v>409.77090576923081</v>
      </c>
      <c r="D22" s="37">
        <v>299.85893333333337</v>
      </c>
      <c r="E22" s="38" t="s">
        <v>38</v>
      </c>
      <c r="F22" s="38">
        <v>19.944190852781812</v>
      </c>
      <c r="G22" s="38" t="s">
        <v>38</v>
      </c>
      <c r="H22" s="38" t="s">
        <v>38</v>
      </c>
      <c r="I22" s="38">
        <f t="shared" si="0"/>
        <v>742.04077995534601</v>
      </c>
      <c r="J22" s="37"/>
      <c r="K22" s="56">
        <f t="shared" si="1"/>
        <v>-0.35637379288625703</v>
      </c>
      <c r="L22" s="56">
        <f t="shared" si="2"/>
        <v>-0.25934709175065407</v>
      </c>
      <c r="M22" s="56">
        <f t="shared" si="2"/>
        <v>-0.13065433683159511</v>
      </c>
      <c r="N22" s="54" t="s">
        <v>38</v>
      </c>
      <c r="O22" s="56">
        <f t="shared" si="2"/>
        <v>0.39246797832012215</v>
      </c>
      <c r="P22" s="54" t="s">
        <v>38</v>
      </c>
      <c r="Q22" s="54" t="s">
        <v>38</v>
      </c>
      <c r="R22" s="56">
        <f t="shared" si="2"/>
        <v>-0.20371094959769054</v>
      </c>
      <c r="T22" s="54" t="s">
        <v>38</v>
      </c>
      <c r="U22" s="54" t="s">
        <v>38</v>
      </c>
      <c r="V22" s="54" t="s">
        <v>38</v>
      </c>
      <c r="W22" s="54" t="s">
        <v>38</v>
      </c>
      <c r="X22" s="54" t="s">
        <v>38</v>
      </c>
      <c r="Y22" s="54" t="s">
        <v>38</v>
      </c>
      <c r="Z22" s="54" t="s">
        <v>38</v>
      </c>
      <c r="AA22" s="54" t="s">
        <v>38</v>
      </c>
      <c r="AC22" s="37"/>
      <c r="AD22" s="37"/>
      <c r="AE22" s="37"/>
      <c r="AF22" s="37"/>
    </row>
    <row r="23" spans="1:32">
      <c r="A23" s="30">
        <v>2010</v>
      </c>
      <c r="B23" s="37">
        <v>13.320739999999999</v>
      </c>
      <c r="C23" s="37">
        <v>523.8074298076923</v>
      </c>
      <c r="D23" s="37">
        <v>320.55991666666671</v>
      </c>
      <c r="E23" s="38" t="s">
        <v>38</v>
      </c>
      <c r="F23" s="38">
        <v>20.450885648888729</v>
      </c>
      <c r="G23" s="38">
        <v>11.461306086034899</v>
      </c>
      <c r="H23" s="38" t="s">
        <v>38</v>
      </c>
      <c r="I23" s="38">
        <f t="shared" si="0"/>
        <v>889.60027820928269</v>
      </c>
      <c r="J23" s="37"/>
      <c r="K23" s="56">
        <f t="shared" si="1"/>
        <v>6.8501413760603258E-2</v>
      </c>
      <c r="L23" s="56">
        <f t="shared" si="2"/>
        <v>0.27829336449445985</v>
      </c>
      <c r="M23" s="56">
        <f t="shared" si="2"/>
        <v>6.9035739916814221E-2</v>
      </c>
      <c r="N23" s="54" t="s">
        <v>38</v>
      </c>
      <c r="O23" s="56">
        <f t="shared" si="2"/>
        <v>2.540563314135369E-2</v>
      </c>
      <c r="P23" s="54" t="s">
        <v>38</v>
      </c>
      <c r="Q23" s="54" t="s">
        <v>38</v>
      </c>
      <c r="R23" s="56">
        <f t="shared" si="2"/>
        <v>0.1988563192750894</v>
      </c>
      <c r="T23" s="54" t="s">
        <v>38</v>
      </c>
      <c r="U23" s="54" t="s">
        <v>38</v>
      </c>
      <c r="V23" s="54" t="s">
        <v>38</v>
      </c>
      <c r="W23" s="54" t="s">
        <v>38</v>
      </c>
      <c r="X23" s="54" t="s">
        <v>38</v>
      </c>
      <c r="Y23" s="54" t="s">
        <v>38</v>
      </c>
      <c r="Z23" s="54" t="s">
        <v>38</v>
      </c>
      <c r="AA23" s="54" t="s">
        <v>38</v>
      </c>
      <c r="AC23" s="37"/>
      <c r="AD23" s="37"/>
      <c r="AE23" s="37"/>
      <c r="AF23" s="37"/>
    </row>
    <row r="24" spans="1:32">
      <c r="A24" s="30">
        <v>2011</v>
      </c>
      <c r="B24" s="37">
        <v>11.291180000000001</v>
      </c>
      <c r="C24" s="37">
        <v>571.03571442307702</v>
      </c>
      <c r="D24" s="37">
        <v>243.2590238689441</v>
      </c>
      <c r="E24" s="37">
        <v>4.4386088161490678</v>
      </c>
      <c r="F24" s="38">
        <v>20.648944896467732</v>
      </c>
      <c r="G24" s="38">
        <v>9.928196695632419</v>
      </c>
      <c r="H24" s="38">
        <v>1.4746733627329187</v>
      </c>
      <c r="I24" s="38">
        <f t="shared" si="0"/>
        <v>862.07634206300338</v>
      </c>
      <c r="J24" s="37"/>
      <c r="K24" s="56">
        <f t="shared" si="1"/>
        <v>-0.15236090487465404</v>
      </c>
      <c r="L24" s="56">
        <f t="shared" si="2"/>
        <v>9.0163449252187666E-2</v>
      </c>
      <c r="M24" s="56">
        <f t="shared" si="2"/>
        <v>-0.24114335192476266</v>
      </c>
      <c r="N24" s="54" t="s">
        <v>38</v>
      </c>
      <c r="O24" s="56">
        <f t="shared" si="2"/>
        <v>9.6846293593042532E-3</v>
      </c>
      <c r="P24" s="56">
        <f t="shared" si="2"/>
        <v>-0.13376393396128794</v>
      </c>
      <c r="Q24" s="54" t="s">
        <v>38</v>
      </c>
      <c r="R24" s="56">
        <f t="shared" si="2"/>
        <v>-3.0939666747500927E-2</v>
      </c>
      <c r="T24" s="54" t="s">
        <v>38</v>
      </c>
      <c r="U24" s="54" t="s">
        <v>38</v>
      </c>
      <c r="V24" s="54" t="s">
        <v>38</v>
      </c>
      <c r="W24" s="54" t="s">
        <v>38</v>
      </c>
      <c r="X24" s="54" t="s">
        <v>38</v>
      </c>
      <c r="Y24" s="54" t="s">
        <v>38</v>
      </c>
      <c r="Z24" s="54" t="s">
        <v>38</v>
      </c>
      <c r="AA24" s="54" t="s">
        <v>38</v>
      </c>
      <c r="AC24" s="37"/>
      <c r="AD24" s="37"/>
      <c r="AE24" s="37"/>
      <c r="AF24" s="37"/>
    </row>
    <row r="25" spans="1:32">
      <c r="A25" s="30">
        <v>2012</v>
      </c>
      <c r="B25" s="37">
        <v>11.261010000000001</v>
      </c>
      <c r="C25" s="37">
        <v>519.4984615384617</v>
      </c>
      <c r="D25" s="37">
        <v>280.38258276987966</v>
      </c>
      <c r="E25" s="37">
        <v>4.5320164874003996</v>
      </c>
      <c r="F25" s="38">
        <v>22.61521408854745</v>
      </c>
      <c r="G25" s="38">
        <v>10.699856473852101</v>
      </c>
      <c r="H25" s="38">
        <v>1.5317548540000006</v>
      </c>
      <c r="I25" s="38">
        <f t="shared" si="0"/>
        <v>850.52089621214134</v>
      </c>
      <c r="J25" s="37"/>
      <c r="K25" s="56">
        <f t="shared" si="1"/>
        <v>-2.6719970809073734E-3</v>
      </c>
      <c r="L25" s="56">
        <f t="shared" si="2"/>
        <v>-9.0252240942029216E-2</v>
      </c>
      <c r="M25" s="56">
        <f t="shared" si="2"/>
        <v>0.15260917482319547</v>
      </c>
      <c r="N25" s="56">
        <f t="shared" si="2"/>
        <v>2.1044357617523213E-2</v>
      </c>
      <c r="O25" s="56">
        <f t="shared" si="2"/>
        <v>9.5223712491773638E-2</v>
      </c>
      <c r="P25" s="56">
        <f t="shared" si="2"/>
        <v>7.7724062271968153E-2</v>
      </c>
      <c r="Q25" s="56">
        <f t="shared" si="2"/>
        <v>3.8707887936143548E-2</v>
      </c>
      <c r="R25" s="56">
        <f t="shared" si="2"/>
        <v>-1.340420249001284E-2</v>
      </c>
      <c r="T25" s="54" t="s">
        <v>38</v>
      </c>
      <c r="U25" s="54" t="s">
        <v>38</v>
      </c>
      <c r="V25" s="54" t="s">
        <v>38</v>
      </c>
      <c r="W25" s="54" t="s">
        <v>38</v>
      </c>
      <c r="X25" s="54" t="s">
        <v>38</v>
      </c>
      <c r="Y25" s="54" t="s">
        <v>38</v>
      </c>
      <c r="Z25" s="54" t="s">
        <v>38</v>
      </c>
      <c r="AA25" s="54" t="s">
        <v>38</v>
      </c>
      <c r="AC25" s="37"/>
      <c r="AD25" s="37"/>
      <c r="AE25" s="37"/>
      <c r="AF25" s="37"/>
    </row>
    <row r="26" spans="1:32">
      <c r="A26" s="30">
        <v>2013</v>
      </c>
      <c r="B26" s="37">
        <v>11.175879999999999</v>
      </c>
      <c r="C26" s="37">
        <v>546.51663461538453</v>
      </c>
      <c r="D26" s="37">
        <v>222.81919299644275</v>
      </c>
      <c r="E26" s="37">
        <v>4.0982215940711484</v>
      </c>
      <c r="F26" s="38">
        <v>24.69789625353279</v>
      </c>
      <c r="G26" s="38">
        <v>7.2892694558705102</v>
      </c>
      <c r="H26" s="38">
        <v>1.2967455098814225</v>
      </c>
      <c r="I26" s="38">
        <f t="shared" si="0"/>
        <v>817.89384042518327</v>
      </c>
      <c r="J26" s="37"/>
      <c r="K26" s="56">
        <f t="shared" si="1"/>
        <v>-7.55971267230926E-3</v>
      </c>
      <c r="L26" s="56">
        <f t="shared" ref="L26:R32" si="3">C26/C25-1</f>
        <v>5.2008186890313945E-2</v>
      </c>
      <c r="M26" s="56">
        <f t="shared" si="3"/>
        <v>-0.20530301563232733</v>
      </c>
      <c r="N26" s="56">
        <f t="shared" si="3"/>
        <v>-9.5717854190349505E-2</v>
      </c>
      <c r="O26" s="56">
        <f t="shared" si="3"/>
        <v>9.2092082649795959E-2</v>
      </c>
      <c r="P26" s="56">
        <f t="shared" si="3"/>
        <v>-0.31875072589209519</v>
      </c>
      <c r="Q26" s="56">
        <f t="shared" si="3"/>
        <v>-0.15342490575752277</v>
      </c>
      <c r="R26" s="56">
        <f t="shared" si="3"/>
        <v>-3.8361263000433188E-2</v>
      </c>
      <c r="T26" s="54" t="s">
        <v>38</v>
      </c>
      <c r="U26" s="54" t="s">
        <v>38</v>
      </c>
      <c r="V26" s="54" t="s">
        <v>38</v>
      </c>
      <c r="W26" s="54" t="s">
        <v>38</v>
      </c>
      <c r="X26" s="54" t="s">
        <v>38</v>
      </c>
      <c r="Y26" s="54" t="s">
        <v>38</v>
      </c>
      <c r="Z26" s="54" t="s">
        <v>38</v>
      </c>
      <c r="AA26" s="54" t="s">
        <v>38</v>
      </c>
      <c r="AC26" s="37"/>
      <c r="AD26" s="37"/>
      <c r="AE26" s="37"/>
      <c r="AF26" s="37"/>
    </row>
    <row r="27" spans="1:32">
      <c r="A27" s="30">
        <v>2014</v>
      </c>
      <c r="B27" s="37">
        <v>9.8725000000000005</v>
      </c>
      <c r="C27" s="37">
        <v>505.02371698113205</v>
      </c>
      <c r="D27" s="37">
        <v>178.02359543373007</v>
      </c>
      <c r="E27" s="37">
        <v>3.6884254619047616</v>
      </c>
      <c r="F27" s="38">
        <v>26.686194077057809</v>
      </c>
      <c r="G27" s="38">
        <v>6.0462695181087307</v>
      </c>
      <c r="H27" s="38">
        <v>1.4799483948412699</v>
      </c>
      <c r="I27" s="38">
        <f t="shared" si="0"/>
        <v>730.82064986677472</v>
      </c>
      <c r="J27" s="37"/>
      <c r="K27" s="56">
        <f t="shared" si="1"/>
        <v>-0.11662437320372077</v>
      </c>
      <c r="L27" s="56">
        <f t="shared" si="3"/>
        <v>-7.5922515448140881E-2</v>
      </c>
      <c r="M27" s="56">
        <f t="shared" si="3"/>
        <v>-0.20104012118663328</v>
      </c>
      <c r="N27" s="56">
        <f t="shared" si="3"/>
        <v>-9.9993649137770979E-2</v>
      </c>
      <c r="O27" s="56">
        <f t="shared" si="3"/>
        <v>8.0504744335891054E-2</v>
      </c>
      <c r="P27" s="56">
        <f t="shared" si="3"/>
        <v>-0.1705246246262323</v>
      </c>
      <c r="Q27" s="56">
        <f t="shared" si="3"/>
        <v>0.14127898154557705</v>
      </c>
      <c r="R27" s="56">
        <f t="shared" si="3"/>
        <v>-0.10646025957738403</v>
      </c>
      <c r="T27" s="54" t="s">
        <v>38</v>
      </c>
      <c r="U27" s="54" t="s">
        <v>38</v>
      </c>
      <c r="V27" s="54" t="s">
        <v>38</v>
      </c>
      <c r="W27" s="54" t="s">
        <v>38</v>
      </c>
      <c r="X27" s="54" t="s">
        <v>38</v>
      </c>
      <c r="Y27" s="54" t="s">
        <v>38</v>
      </c>
      <c r="Z27" s="54" t="s">
        <v>38</v>
      </c>
      <c r="AA27" s="54" t="s">
        <v>38</v>
      </c>
      <c r="AC27" s="37"/>
      <c r="AD27" s="37"/>
      <c r="AE27" s="37"/>
      <c r="AF27" s="37"/>
    </row>
    <row r="28" spans="1:32">
      <c r="A28" s="30">
        <v>2015</v>
      </c>
      <c r="B28" s="37">
        <v>8.6154100000000007</v>
      </c>
      <c r="C28" s="37">
        <v>490.03217307692313</v>
      </c>
      <c r="D28" s="37">
        <v>193.04931029889212</v>
      </c>
      <c r="E28" s="37">
        <v>3.0830597711321861</v>
      </c>
      <c r="F28" s="38">
        <v>27.939812427441723</v>
      </c>
      <c r="G28" s="38">
        <v>5.2491416976649603</v>
      </c>
      <c r="H28" s="38">
        <v>1.4378953382684931</v>
      </c>
      <c r="I28" s="38">
        <f t="shared" si="0"/>
        <v>729.40680261032264</v>
      </c>
      <c r="J28" s="37"/>
      <c r="K28" s="56">
        <f t="shared" si="1"/>
        <v>-0.12733248923778173</v>
      </c>
      <c r="L28" s="56">
        <f t="shared" si="3"/>
        <v>-2.9684831424994229E-2</v>
      </c>
      <c r="M28" s="56">
        <f t="shared" si="3"/>
        <v>8.4402940118999181E-2</v>
      </c>
      <c r="N28" s="56">
        <f t="shared" si="3"/>
        <v>-0.16412577589678468</v>
      </c>
      <c r="O28" s="56">
        <f t="shared" si="3"/>
        <v>4.6976288442031944E-2</v>
      </c>
      <c r="P28" s="56">
        <f t="shared" si="3"/>
        <v>-0.13183795695119982</v>
      </c>
      <c r="Q28" s="56">
        <f t="shared" si="3"/>
        <v>-2.8415218205826154E-2</v>
      </c>
      <c r="R28" s="56">
        <f t="shared" si="3"/>
        <v>-1.934602226565163E-3</v>
      </c>
      <c r="T28" s="54" t="s">
        <v>38</v>
      </c>
      <c r="U28" s="54" t="s">
        <v>38</v>
      </c>
      <c r="V28" s="54" t="s">
        <v>38</v>
      </c>
      <c r="W28" s="54" t="s">
        <v>38</v>
      </c>
      <c r="X28" s="54" t="s">
        <v>38</v>
      </c>
      <c r="Y28" s="54" t="s">
        <v>38</v>
      </c>
      <c r="Z28" s="54" t="s">
        <v>38</v>
      </c>
      <c r="AA28" s="54" t="s">
        <v>38</v>
      </c>
      <c r="AC28" s="37"/>
      <c r="AD28" s="37"/>
      <c r="AE28" s="37"/>
      <c r="AF28" s="37"/>
    </row>
    <row r="29" spans="1:32">
      <c r="A29" s="30">
        <v>2016</v>
      </c>
      <c r="B29" s="37">
        <v>11.05823</v>
      </c>
      <c r="C29" s="37">
        <v>519.10042307692311</v>
      </c>
      <c r="D29" s="37">
        <v>206.64550621264297</v>
      </c>
      <c r="E29" s="37">
        <v>2.8901569312500452</v>
      </c>
      <c r="F29" s="38">
        <v>30.020125572520559</v>
      </c>
      <c r="G29" s="38">
        <v>5.4041527389018205</v>
      </c>
      <c r="H29" s="38">
        <v>1.3316862263473848</v>
      </c>
      <c r="I29" s="38">
        <f t="shared" si="0"/>
        <v>776.45028075858602</v>
      </c>
      <c r="J29" s="37"/>
      <c r="K29" s="56">
        <f t="shared" si="1"/>
        <v>0.28354077171022607</v>
      </c>
      <c r="L29" s="56">
        <f t="shared" si="3"/>
        <v>5.931906433302081E-2</v>
      </c>
      <c r="M29" s="56">
        <f t="shared" si="3"/>
        <v>7.0428616878766892E-2</v>
      </c>
      <c r="N29" s="56">
        <f t="shared" si="3"/>
        <v>-6.2568634474219564E-2</v>
      </c>
      <c r="O29" s="56">
        <f t="shared" si="3"/>
        <v>7.4456947428738207E-2</v>
      </c>
      <c r="P29" s="56">
        <f t="shared" si="3"/>
        <v>2.9530740483880491E-2</v>
      </c>
      <c r="Q29" s="56">
        <f t="shared" si="3"/>
        <v>-7.3864285594669843E-2</v>
      </c>
      <c r="R29" s="56">
        <f t="shared" si="3"/>
        <v>6.4495529764610371E-2</v>
      </c>
      <c r="T29" s="54" t="s">
        <v>38</v>
      </c>
      <c r="U29" s="54" t="s">
        <v>38</v>
      </c>
      <c r="V29" s="54" t="s">
        <v>38</v>
      </c>
      <c r="W29" s="54" t="s">
        <v>38</v>
      </c>
      <c r="X29" s="54" t="s">
        <v>38</v>
      </c>
      <c r="Y29" s="54" t="s">
        <v>38</v>
      </c>
      <c r="Z29" s="54" t="s">
        <v>38</v>
      </c>
      <c r="AA29" s="54" t="s">
        <v>38</v>
      </c>
      <c r="AC29" s="37"/>
      <c r="AD29" s="37"/>
      <c r="AE29" s="37"/>
      <c r="AF29" s="37"/>
    </row>
    <row r="30" spans="1:32">
      <c r="A30" s="30">
        <v>2017</v>
      </c>
      <c r="B30" s="37">
        <v>10.75981</v>
      </c>
      <c r="C30" s="37">
        <v>505.1647307692308</v>
      </c>
      <c r="D30" s="37">
        <v>209.06749337719998</v>
      </c>
      <c r="E30" s="37">
        <v>2.5453667643999989</v>
      </c>
      <c r="F30" s="38">
        <v>30.937257811701279</v>
      </c>
      <c r="G30" s="38">
        <v>4.1521949476314299</v>
      </c>
      <c r="H30" s="38">
        <v>1.4219951707999998</v>
      </c>
      <c r="I30" s="38">
        <f t="shared" si="0"/>
        <v>764.0488488409635</v>
      </c>
      <c r="J30" s="37"/>
      <c r="K30" s="56">
        <f t="shared" si="1"/>
        <v>-2.6986235591048513E-2</v>
      </c>
      <c r="L30" s="56">
        <f t="shared" si="3"/>
        <v>-2.6845850413855787E-2</v>
      </c>
      <c r="M30" s="56">
        <f t="shared" si="3"/>
        <v>1.1720492784704994E-2</v>
      </c>
      <c r="N30" s="56">
        <f t="shared" si="3"/>
        <v>-0.11929807794240377</v>
      </c>
      <c r="O30" s="56">
        <f t="shared" si="3"/>
        <v>3.0550579709107906E-2</v>
      </c>
      <c r="P30" s="56">
        <f t="shared" si="3"/>
        <v>-0.23166587840091313</v>
      </c>
      <c r="Q30" s="56">
        <f t="shared" si="3"/>
        <v>6.7815482856137255E-2</v>
      </c>
      <c r="R30" s="56">
        <f t="shared" si="3"/>
        <v>-1.5971958829748112E-2</v>
      </c>
      <c r="T30" s="54" t="s">
        <v>38</v>
      </c>
      <c r="U30" s="54" t="s">
        <v>38</v>
      </c>
      <c r="V30" s="54" t="s">
        <v>38</v>
      </c>
      <c r="W30" s="54" t="s">
        <v>38</v>
      </c>
      <c r="X30" s="54" t="s">
        <v>38</v>
      </c>
      <c r="Y30" s="54" t="s">
        <v>38</v>
      </c>
      <c r="Z30" s="54" t="s">
        <v>38</v>
      </c>
      <c r="AA30" s="54" t="s">
        <v>38</v>
      </c>
      <c r="AC30" s="37"/>
      <c r="AD30" s="37"/>
      <c r="AE30" s="37"/>
      <c r="AF30" s="37"/>
    </row>
    <row r="31" spans="1:32">
      <c r="A31" s="30">
        <v>2018</v>
      </c>
      <c r="B31" s="37">
        <v>11.60975</v>
      </c>
      <c r="C31" s="37">
        <v>547.79744230769234</v>
      </c>
      <c r="D31" s="37">
        <v>218.13425577051794</v>
      </c>
      <c r="E31" s="37">
        <v>2.4314601342629487</v>
      </c>
      <c r="F31" s="38">
        <v>31.528739077692517</v>
      </c>
      <c r="G31" s="38">
        <v>3.4903680546788802</v>
      </c>
      <c r="H31" s="38">
        <v>1.4231575239043819</v>
      </c>
      <c r="I31" s="38">
        <f t="shared" si="0"/>
        <v>816.41517286874898</v>
      </c>
      <c r="J31" s="37"/>
      <c r="K31" s="56">
        <f t="shared" si="1"/>
        <v>7.8992101161637684E-2</v>
      </c>
      <c r="L31" s="56">
        <f t="shared" si="3"/>
        <v>8.4393681786816943E-2</v>
      </c>
      <c r="M31" s="56">
        <f t="shared" si="3"/>
        <v>4.3367633326715671E-2</v>
      </c>
      <c r="N31" s="56">
        <f t="shared" si="3"/>
        <v>-4.4750576510297346E-2</v>
      </c>
      <c r="O31" s="56">
        <f t="shared" si="3"/>
        <v>1.9118736042841089E-2</v>
      </c>
      <c r="P31" s="56">
        <f t="shared" si="3"/>
        <v>-0.15939205680361446</v>
      </c>
      <c r="Q31" s="56">
        <f t="shared" si="3"/>
        <v>8.1741002237589733E-4</v>
      </c>
      <c r="R31" s="56">
        <f t="shared" si="3"/>
        <v>6.8537926740185995E-2</v>
      </c>
      <c r="T31" s="54" t="s">
        <v>38</v>
      </c>
      <c r="U31" s="54" t="s">
        <v>38</v>
      </c>
      <c r="V31" s="54" t="s">
        <v>38</v>
      </c>
      <c r="W31" s="54" t="s">
        <v>38</v>
      </c>
      <c r="X31" s="54" t="s">
        <v>38</v>
      </c>
      <c r="Y31" s="54" t="s">
        <v>38</v>
      </c>
      <c r="Z31" s="54" t="s">
        <v>38</v>
      </c>
      <c r="AA31" s="54" t="s">
        <v>38</v>
      </c>
      <c r="AC31" s="37"/>
      <c r="AD31" s="37"/>
      <c r="AE31" s="37"/>
      <c r="AF31" s="37"/>
    </row>
    <row r="32" spans="1:32">
      <c r="A32" s="30">
        <v>2019</v>
      </c>
      <c r="B32" s="37">
        <v>11.49593</v>
      </c>
      <c r="C32" s="37">
        <v>593.58703846153844</v>
      </c>
      <c r="D32" s="37">
        <v>247.64638797103169</v>
      </c>
      <c r="E32" s="37">
        <v>2.7486333194444441</v>
      </c>
      <c r="F32" s="37">
        <v>34.256818964632032</v>
      </c>
      <c r="G32" s="37">
        <v>4.1630830159092005</v>
      </c>
      <c r="H32" s="37">
        <v>1.5303786269841262</v>
      </c>
      <c r="I32" s="38">
        <f t="shared" si="0"/>
        <v>895.42827035954008</v>
      </c>
      <c r="J32" s="37"/>
      <c r="K32" s="56">
        <f t="shared" si="1"/>
        <v>-9.8038286784815076E-3</v>
      </c>
      <c r="L32" s="56">
        <f t="shared" si="3"/>
        <v>8.358855412129973E-2</v>
      </c>
      <c r="M32" s="56">
        <f t="shared" si="3"/>
        <v>0.13529343246097558</v>
      </c>
      <c r="N32" s="56">
        <f t="shared" si="3"/>
        <v>0.13044556261155416</v>
      </c>
      <c r="O32" s="56">
        <f t="shared" si="3"/>
        <v>8.6526767855099829E-2</v>
      </c>
      <c r="P32" s="56">
        <f t="shared" si="3"/>
        <v>0.19273467745859585</v>
      </c>
      <c r="Q32" s="56">
        <f t="shared" si="3"/>
        <v>7.5340291765866541E-2</v>
      </c>
      <c r="R32" s="56">
        <f t="shared" si="3"/>
        <v>9.6780535341047136E-2</v>
      </c>
      <c r="T32" s="54" t="s">
        <v>38</v>
      </c>
      <c r="U32" s="54" t="s">
        <v>38</v>
      </c>
      <c r="V32" s="54" t="s">
        <v>38</v>
      </c>
      <c r="W32" s="54" t="s">
        <v>38</v>
      </c>
      <c r="X32" s="54" t="s">
        <v>38</v>
      </c>
      <c r="Y32" s="54" t="s">
        <v>38</v>
      </c>
      <c r="Z32" s="54" t="s">
        <v>38</v>
      </c>
      <c r="AA32" s="54" t="s">
        <v>38</v>
      </c>
      <c r="AC32" s="37"/>
      <c r="AD32" s="37"/>
      <c r="AE32" s="37"/>
      <c r="AF32" s="37"/>
    </row>
    <row r="33" spans="1:32">
      <c r="A33" s="30">
        <v>2020</v>
      </c>
      <c r="B33" s="37">
        <v>11.98184</v>
      </c>
      <c r="C33" s="37">
        <v>603.18173584905651</v>
      </c>
      <c r="D33" s="37">
        <v>289.82829058577079</v>
      </c>
      <c r="E33" s="37">
        <v>3.1764095881422927</v>
      </c>
      <c r="F33" s="37">
        <v>38.949010725128232</v>
      </c>
      <c r="G33" s="37">
        <v>5.3401731577342195</v>
      </c>
      <c r="H33" s="37">
        <v>1.8855013411067199</v>
      </c>
      <c r="I33" s="38">
        <f t="shared" si="0"/>
        <v>954.34296124693878</v>
      </c>
      <c r="J33" s="37"/>
      <c r="K33" s="56">
        <f t="shared" ref="K33" si="4">B33/B32-1</f>
        <v>4.226800267572961E-2</v>
      </c>
      <c r="L33" s="56">
        <f t="shared" ref="L33" si="5">C33/C32-1</f>
        <v>1.6163926713065768E-2</v>
      </c>
      <c r="M33" s="56">
        <f t="shared" ref="M33" si="6">D33/D32-1</f>
        <v>0.17033118455849761</v>
      </c>
      <c r="N33" s="56">
        <f t="shared" ref="N33" si="7">E33/E32-1</f>
        <v>0.15563235214812532</v>
      </c>
      <c r="O33" s="56">
        <f t="shared" ref="O33" si="8">F33/F32-1</f>
        <v>0.1369710294858546</v>
      </c>
      <c r="P33" s="56">
        <f t="shared" ref="P33" si="9">G33/G32-1</f>
        <v>0.28274481611987445</v>
      </c>
      <c r="Q33" s="56">
        <f t="shared" ref="Q33" si="10">H33/H32-1</f>
        <v>0.23204892427335055</v>
      </c>
      <c r="R33" s="56">
        <f t="shared" ref="R33" si="11">I33/I32-1</f>
        <v>6.579498641889292E-2</v>
      </c>
      <c r="T33" s="54" t="s">
        <v>38</v>
      </c>
      <c r="U33" s="54" t="s">
        <v>38</v>
      </c>
      <c r="V33" s="54" t="s">
        <v>38</v>
      </c>
      <c r="W33" s="54" t="s">
        <v>38</v>
      </c>
      <c r="X33" s="54" t="s">
        <v>38</v>
      </c>
      <c r="Y33" s="54" t="s">
        <v>38</v>
      </c>
      <c r="Z33" s="54" t="s">
        <v>38</v>
      </c>
      <c r="AA33" s="54" t="s">
        <v>38</v>
      </c>
      <c r="AC33" s="37"/>
      <c r="AD33" s="37"/>
      <c r="AE33" s="37"/>
      <c r="AF33" s="37"/>
    </row>
    <row r="34" spans="1:32">
      <c r="A34" s="30"/>
      <c r="B34" s="37"/>
      <c r="C34" s="37"/>
      <c r="D34" s="37"/>
      <c r="E34" s="37"/>
      <c r="F34" s="37"/>
      <c r="G34" s="37"/>
      <c r="H34" s="37"/>
      <c r="I34" s="38"/>
      <c r="J34" s="37"/>
      <c r="K34" s="56"/>
      <c r="L34" s="56"/>
      <c r="M34" s="56"/>
      <c r="N34" s="56"/>
      <c r="O34" s="56"/>
      <c r="P34" s="56"/>
      <c r="Q34" s="56"/>
      <c r="R34" s="56"/>
      <c r="T34" s="54"/>
      <c r="U34" s="54"/>
      <c r="V34" s="54"/>
      <c r="W34" s="54"/>
      <c r="X34" s="54"/>
      <c r="Y34" s="54"/>
      <c r="Z34" s="54"/>
      <c r="AA34" s="54"/>
      <c r="AC34" s="37"/>
      <c r="AD34" s="37"/>
      <c r="AE34" s="37"/>
      <c r="AF34" s="37"/>
    </row>
    <row r="35" spans="1:32">
      <c r="A35" s="59" t="s">
        <v>62</v>
      </c>
      <c r="B35" s="58">
        <v>13.659000000000001</v>
      </c>
      <c r="C35" s="58">
        <v>645.31309677419347</v>
      </c>
      <c r="D35" s="58">
        <v>289.06221932517013</v>
      </c>
      <c r="E35" s="58">
        <v>3.7133522027210883</v>
      </c>
      <c r="F35" s="58">
        <v>42.854448979591837</v>
      </c>
      <c r="G35" s="58">
        <v>5.7861836734693881</v>
      </c>
      <c r="H35" s="58">
        <v>2.123492838775511</v>
      </c>
      <c r="I35" s="60">
        <f t="shared" si="0"/>
        <v>1002.5117937939215</v>
      </c>
      <c r="J35" s="58"/>
      <c r="K35" s="61"/>
      <c r="L35" s="61"/>
      <c r="M35" s="61"/>
      <c r="N35" s="61"/>
      <c r="O35" s="61"/>
      <c r="P35" s="61"/>
      <c r="Q35" s="61"/>
      <c r="R35" s="61"/>
      <c r="S35" s="62"/>
      <c r="T35" s="63"/>
      <c r="U35" s="63"/>
      <c r="V35" s="63"/>
      <c r="W35" s="63"/>
      <c r="X35" s="63"/>
      <c r="Y35" s="63"/>
      <c r="Z35" s="63"/>
      <c r="AA35" s="63"/>
      <c r="AC35" s="37"/>
      <c r="AD35" s="37"/>
      <c r="AE35" s="37"/>
      <c r="AF35" s="37"/>
    </row>
    <row r="36" spans="1:32">
      <c r="A36" s="59" t="s">
        <v>63</v>
      </c>
      <c r="B36" s="58">
        <v>9.0950000000000006</v>
      </c>
      <c r="C36" s="58">
        <v>625.05830000000003</v>
      </c>
      <c r="D36" s="58">
        <v>296.45904056758633</v>
      </c>
      <c r="E36" s="58">
        <v>2.8409746241379303</v>
      </c>
      <c r="F36" s="58">
        <v>39.887675862068967</v>
      </c>
      <c r="G36" s="58">
        <v>3.0466880000000001</v>
      </c>
      <c r="H36" s="58">
        <v>1.4685009420689661</v>
      </c>
      <c r="I36" s="60">
        <f>SUM(B36:H36)</f>
        <v>977.85617999586236</v>
      </c>
      <c r="J36" s="58"/>
      <c r="K36" s="61">
        <f t="shared" ref="K36" si="12">B36/B35-1</f>
        <v>-0.33413866315250018</v>
      </c>
      <c r="L36" s="61">
        <f t="shared" ref="L36" si="13">C36/C35-1</f>
        <v>-3.138754950960021E-2</v>
      </c>
      <c r="M36" s="61">
        <f t="shared" ref="M36" si="14">D36/D35-1</f>
        <v>2.5589028063523589E-2</v>
      </c>
      <c r="N36" s="61">
        <f t="shared" ref="N36" si="15">E36/E35-1</f>
        <v>-0.23492993148990637</v>
      </c>
      <c r="O36" s="61">
        <f t="shared" ref="O36" si="16">F36/F35-1</f>
        <v>-6.9229057616298051E-2</v>
      </c>
      <c r="P36" s="61">
        <f t="shared" ref="P36" si="17">G36/G35-1</f>
        <v>-0.47345466858067953</v>
      </c>
      <c r="Q36" s="61">
        <f t="shared" ref="Q36" si="18">H36/H35-1</f>
        <v>-0.30845024986485892</v>
      </c>
      <c r="R36" s="61">
        <f t="shared" ref="R36" si="19">I36/I35-1</f>
        <v>-2.459383914552471E-2</v>
      </c>
      <c r="S36" s="62"/>
      <c r="T36" s="63" t="s">
        <v>38</v>
      </c>
      <c r="U36" s="63" t="s">
        <v>38</v>
      </c>
      <c r="V36" s="63" t="s">
        <v>38</v>
      </c>
      <c r="W36" s="63" t="s">
        <v>38</v>
      </c>
      <c r="X36" s="63" t="s">
        <v>38</v>
      </c>
      <c r="Y36" s="63" t="s">
        <v>38</v>
      </c>
      <c r="Z36" s="63" t="s">
        <v>38</v>
      </c>
      <c r="AA36" s="63" t="s">
        <v>38</v>
      </c>
      <c r="AC36" s="37"/>
      <c r="AD36" s="37"/>
      <c r="AE36" s="37"/>
      <c r="AF36" s="37"/>
    </row>
    <row r="37" spans="1:32">
      <c r="A37" s="30"/>
      <c r="B37" s="37"/>
      <c r="C37" s="37"/>
      <c r="D37" s="37"/>
      <c r="E37" s="37"/>
      <c r="G37" s="38"/>
      <c r="H37" s="38"/>
      <c r="I37" s="38"/>
      <c r="J37" s="37"/>
      <c r="K37" s="37"/>
      <c r="L37" s="37"/>
      <c r="M37" s="37"/>
      <c r="N37" s="37"/>
      <c r="O37" s="37"/>
      <c r="P37" s="37"/>
      <c r="Q37" s="37"/>
      <c r="R37" s="37"/>
      <c r="AC37" s="37"/>
      <c r="AD37" s="37"/>
      <c r="AE37" s="37"/>
      <c r="AF37" s="37"/>
    </row>
    <row r="38" spans="1:32">
      <c r="A38" s="30" t="s">
        <v>24</v>
      </c>
      <c r="B38" s="37">
        <v>11.8841</v>
      </c>
      <c r="C38" s="37">
        <v>612.21284615384627</v>
      </c>
      <c r="D38" s="37">
        <v>251.03266585245899</v>
      </c>
      <c r="E38" s="37">
        <v>2.7618601508196723</v>
      </c>
      <c r="F38" s="38">
        <v>39.759621950960316</v>
      </c>
      <c r="G38" s="37">
        <v>3.8880327259924501</v>
      </c>
      <c r="H38" s="37">
        <v>1.6959964639344263</v>
      </c>
      <c r="I38" s="38">
        <f t="shared" si="0"/>
        <v>923.23512329801213</v>
      </c>
      <c r="J38" s="37"/>
      <c r="K38" s="54" t="s">
        <v>38</v>
      </c>
      <c r="L38" s="54" t="s">
        <v>38</v>
      </c>
      <c r="M38" s="54" t="s">
        <v>38</v>
      </c>
      <c r="N38" s="54" t="s">
        <v>38</v>
      </c>
      <c r="O38" s="54" t="s">
        <v>38</v>
      </c>
      <c r="P38" s="54" t="s">
        <v>38</v>
      </c>
      <c r="Q38" s="54" t="s">
        <v>38</v>
      </c>
      <c r="R38" s="54" t="s">
        <v>38</v>
      </c>
      <c r="T38" s="54" t="s">
        <v>38</v>
      </c>
      <c r="U38" s="54" t="s">
        <v>38</v>
      </c>
      <c r="V38" s="54" t="s">
        <v>38</v>
      </c>
      <c r="W38" s="54" t="s">
        <v>38</v>
      </c>
      <c r="X38" s="54" t="s">
        <v>38</v>
      </c>
      <c r="Y38" s="54" t="s">
        <v>38</v>
      </c>
      <c r="Z38" s="54" t="s">
        <v>38</v>
      </c>
      <c r="AA38" s="54" t="s">
        <v>38</v>
      </c>
      <c r="AC38" s="37"/>
      <c r="AD38" s="37"/>
      <c r="AE38" s="37"/>
      <c r="AF38" s="37"/>
    </row>
    <row r="39" spans="1:32">
      <c r="A39" s="30" t="s">
        <v>25</v>
      </c>
      <c r="B39" s="37">
        <v>12.49141</v>
      </c>
      <c r="C39" s="37">
        <v>597.02453846153844</v>
      </c>
      <c r="D39" s="37">
        <v>249.5740182698411</v>
      </c>
      <c r="E39" s="37">
        <v>3.2188682158730164</v>
      </c>
      <c r="F39" s="37">
        <v>34.877601045261343</v>
      </c>
      <c r="G39" s="37">
        <v>4.4292329982725294</v>
      </c>
      <c r="H39" s="37">
        <v>1.6455752396825396</v>
      </c>
      <c r="I39" s="38">
        <f t="shared" si="0"/>
        <v>903.26124423046895</v>
      </c>
      <c r="J39" s="37"/>
      <c r="K39" s="54" t="s">
        <v>38</v>
      </c>
      <c r="L39" s="54" t="s">
        <v>38</v>
      </c>
      <c r="M39" s="54" t="s">
        <v>38</v>
      </c>
      <c r="N39" s="54" t="s">
        <v>38</v>
      </c>
      <c r="O39" s="54" t="s">
        <v>38</v>
      </c>
      <c r="P39" s="54" t="s">
        <v>38</v>
      </c>
      <c r="Q39" s="54" t="s">
        <v>38</v>
      </c>
      <c r="R39" s="54" t="s">
        <v>38</v>
      </c>
      <c r="T39" s="56">
        <f>B39/B38-1</f>
        <v>5.1102733904965447E-2</v>
      </c>
      <c r="U39" s="56">
        <f t="shared" ref="U39:AA39" si="20">C39/C38-1</f>
        <v>-2.480886800681581E-2</v>
      </c>
      <c r="V39" s="56">
        <f t="shared" si="20"/>
        <v>-5.8105887441564086E-3</v>
      </c>
      <c r="W39" s="56">
        <f t="shared" si="20"/>
        <v>0.1654711100841626</v>
      </c>
      <c r="X39" s="56">
        <f t="shared" si="20"/>
        <v>-0.12278841362527237</v>
      </c>
      <c r="Y39" s="56">
        <f t="shared" si="20"/>
        <v>0.13919642925380304</v>
      </c>
      <c r="Z39" s="56">
        <f t="shared" si="20"/>
        <v>-2.9729557416008912E-2</v>
      </c>
      <c r="AA39" s="56">
        <f t="shared" si="20"/>
        <v>-2.1634661164310787E-2</v>
      </c>
      <c r="AC39" s="37"/>
      <c r="AD39" s="37"/>
      <c r="AE39" s="37"/>
      <c r="AF39" s="37"/>
    </row>
    <row r="40" spans="1:32">
      <c r="A40" s="30" t="s">
        <v>26</v>
      </c>
      <c r="B40" s="37">
        <v>10.85158</v>
      </c>
      <c r="C40" s="37">
        <v>604.07515384615374</v>
      </c>
      <c r="D40" s="37">
        <v>252.7363502296875</v>
      </c>
      <c r="E40" s="37">
        <v>2.4009744296874995</v>
      </c>
      <c r="F40" s="37">
        <v>31.624921990667477</v>
      </c>
      <c r="G40" s="37">
        <v>4.3217280419567095</v>
      </c>
      <c r="H40" s="37">
        <v>1.3291264187499996</v>
      </c>
      <c r="I40" s="38">
        <f t="shared" si="0"/>
        <v>907.33983495690291</v>
      </c>
      <c r="J40" s="37"/>
      <c r="K40" s="54" t="s">
        <v>38</v>
      </c>
      <c r="L40" s="54" t="s">
        <v>38</v>
      </c>
      <c r="M40" s="54" t="s">
        <v>38</v>
      </c>
      <c r="N40" s="54" t="s">
        <v>38</v>
      </c>
      <c r="O40" s="54" t="s">
        <v>38</v>
      </c>
      <c r="P40" s="54" t="s">
        <v>38</v>
      </c>
      <c r="Q40" s="54" t="s">
        <v>38</v>
      </c>
      <c r="R40" s="54" t="s">
        <v>38</v>
      </c>
      <c r="T40" s="56">
        <f t="shared" ref="T40:T44" si="21">B40/B39-1</f>
        <v>-0.13127661328865192</v>
      </c>
      <c r="U40" s="56">
        <f t="shared" ref="U40:U44" si="22">C40/C39-1</f>
        <v>1.1809590612110954E-2</v>
      </c>
      <c r="V40" s="56">
        <f t="shared" ref="V40:V44" si="23">D40/D39-1</f>
        <v>1.2670918157944078E-2</v>
      </c>
      <c r="W40" s="56">
        <f t="shared" ref="W40:W44" si="24">E40/E39-1</f>
        <v>-0.25409359170166868</v>
      </c>
      <c r="X40" s="56">
        <f t="shared" ref="X40:X44" si="25">F40/F39-1</f>
        <v>-9.3259827428291309E-2</v>
      </c>
      <c r="Y40" s="56">
        <f t="shared" ref="Y40:Y44" si="26">G40/G39-1</f>
        <v>-2.4271686849110963E-2</v>
      </c>
      <c r="Z40" s="56">
        <f t="shared" ref="Z40:Z44" si="27">H40/H39-1</f>
        <v>-0.19230285756705268</v>
      </c>
      <c r="AA40" s="56">
        <f t="shared" ref="AA40:AA44" si="28">I40/I39-1</f>
        <v>4.5154054294764823E-3</v>
      </c>
      <c r="AC40" s="37"/>
      <c r="AD40" s="37"/>
      <c r="AE40" s="37"/>
      <c r="AF40" s="37"/>
    </row>
    <row r="41" spans="1:32">
      <c r="A41" s="30" t="s">
        <v>27</v>
      </c>
      <c r="B41" s="37">
        <v>10.790379999999999</v>
      </c>
      <c r="C41" s="37">
        <v>561.03561538461543</v>
      </c>
      <c r="D41" s="37">
        <v>237.43136853125006</v>
      </c>
      <c r="E41" s="37">
        <v>2.6207979093749989</v>
      </c>
      <c r="F41" s="37">
        <v>31.032774481633268</v>
      </c>
      <c r="G41" s="37">
        <v>4.0046039085496803</v>
      </c>
      <c r="H41" s="37">
        <v>1.4603796687499999</v>
      </c>
      <c r="I41" s="38">
        <f t="shared" si="0"/>
        <v>848.37591988417353</v>
      </c>
      <c r="J41" s="37"/>
      <c r="K41" s="54" t="s">
        <v>38</v>
      </c>
      <c r="L41" s="54" t="s">
        <v>38</v>
      </c>
      <c r="M41" s="54" t="s">
        <v>38</v>
      </c>
      <c r="N41" s="54" t="s">
        <v>38</v>
      </c>
      <c r="O41" s="54" t="s">
        <v>38</v>
      </c>
      <c r="P41" s="54" t="s">
        <v>38</v>
      </c>
      <c r="Q41" s="54" t="s">
        <v>38</v>
      </c>
      <c r="R41" s="54" t="s">
        <v>38</v>
      </c>
      <c r="T41" s="56">
        <f t="shared" si="21"/>
        <v>-5.6397317257027568E-3</v>
      </c>
      <c r="U41" s="56">
        <f t="shared" si="22"/>
        <v>-7.1248648760845468E-2</v>
      </c>
      <c r="V41" s="56">
        <f t="shared" si="23"/>
        <v>-6.0557105001034617E-2</v>
      </c>
      <c r="W41" s="56">
        <f t="shared" si="24"/>
        <v>9.1555943690791786E-2</v>
      </c>
      <c r="X41" s="56">
        <f t="shared" si="25"/>
        <v>-1.8724078092870911E-2</v>
      </c>
      <c r="Y41" s="56">
        <f t="shared" si="26"/>
        <v>-7.3379011897159452E-2</v>
      </c>
      <c r="Z41" s="56">
        <f t="shared" si="27"/>
        <v>9.8751516897421787E-2</v>
      </c>
      <c r="AA41" s="56">
        <f t="shared" si="28"/>
        <v>-6.4985480413223606E-2</v>
      </c>
      <c r="AC41" s="37"/>
      <c r="AD41" s="37"/>
      <c r="AE41" s="37"/>
      <c r="AF41" s="37"/>
    </row>
    <row r="42" spans="1:32">
      <c r="A42" s="30" t="s">
        <v>28</v>
      </c>
      <c r="B42" s="37">
        <v>16.226710000000001</v>
      </c>
      <c r="C42" s="37">
        <v>685.82484615384612</v>
      </c>
      <c r="D42" s="37">
        <v>318.29299983548373</v>
      </c>
      <c r="E42" s="37">
        <v>4.3016827258064518</v>
      </c>
      <c r="F42" s="37">
        <v>43.189311069807445</v>
      </c>
      <c r="G42" s="37">
        <v>5.67713040836645</v>
      </c>
      <c r="H42" s="37">
        <v>2.4941490290322577</v>
      </c>
      <c r="I42" s="38">
        <f t="shared" si="0"/>
        <v>1076.0068292223423</v>
      </c>
      <c r="J42" s="37"/>
      <c r="K42" s="56">
        <f t="shared" ref="K42:K47" si="29">B42/B38-1</f>
        <v>0.36541345158657368</v>
      </c>
      <c r="L42" s="56">
        <f t="shared" ref="L42:R42" si="30">C42/C38-1</f>
        <v>0.12023922801107223</v>
      </c>
      <c r="M42" s="56">
        <f t="shared" si="30"/>
        <v>0.26793458833184713</v>
      </c>
      <c r="N42" s="56">
        <f t="shared" si="30"/>
        <v>0.55753097220718684</v>
      </c>
      <c r="O42" s="56">
        <f t="shared" si="30"/>
        <v>8.6260606880953716E-2</v>
      </c>
      <c r="P42" s="56">
        <f t="shared" si="30"/>
        <v>0.46015499571632823</v>
      </c>
      <c r="Q42" s="56">
        <f t="shared" si="30"/>
        <v>0.47060980495575544</v>
      </c>
      <c r="R42" s="56">
        <f t="shared" si="30"/>
        <v>0.16547432183753341</v>
      </c>
      <c r="T42" s="56">
        <f t="shared" si="21"/>
        <v>0.50381265534670727</v>
      </c>
      <c r="U42" s="56">
        <f t="shared" si="22"/>
        <v>0.22242657568839364</v>
      </c>
      <c r="V42" s="56">
        <f t="shared" si="23"/>
        <v>0.34056844217528437</v>
      </c>
      <c r="W42" s="56">
        <f t="shared" si="24"/>
        <v>0.64136376575189891</v>
      </c>
      <c r="X42" s="56">
        <f t="shared" si="25"/>
        <v>0.39173218609148264</v>
      </c>
      <c r="Y42" s="56">
        <f t="shared" si="26"/>
        <v>0.41765091829581147</v>
      </c>
      <c r="Z42" s="56">
        <f t="shared" si="27"/>
        <v>0.70787712428720972</v>
      </c>
      <c r="AA42" s="56">
        <f t="shared" si="28"/>
        <v>0.26831373215926102</v>
      </c>
      <c r="AC42" s="37"/>
      <c r="AD42" s="37"/>
      <c r="AE42" s="37"/>
      <c r="AF42" s="37"/>
    </row>
    <row r="43" spans="1:32">
      <c r="A43" s="30" t="s">
        <v>29</v>
      </c>
      <c r="B43" s="37">
        <v>12.01787</v>
      </c>
      <c r="C43" s="37">
        <v>663.58530769230765</v>
      </c>
      <c r="D43" s="37">
        <v>264.7139468301587</v>
      </c>
      <c r="E43" s="37">
        <v>3.4483229222222231</v>
      </c>
      <c r="F43" s="37">
        <v>46.232862424228685</v>
      </c>
      <c r="G43" s="37">
        <v>6.2128564864120595</v>
      </c>
      <c r="H43" s="37">
        <v>1.9311783428571427</v>
      </c>
      <c r="I43" s="38">
        <f t="shared" si="0"/>
        <v>998.14234469818655</v>
      </c>
      <c r="J43" s="37"/>
      <c r="K43" s="56">
        <f t="shared" si="29"/>
        <v>-3.790925123745037E-2</v>
      </c>
      <c r="L43" s="56">
        <f t="shared" ref="L43:R43" si="31">C43/C39-1</f>
        <v>0.11148749329849728</v>
      </c>
      <c r="M43" s="56">
        <f t="shared" si="31"/>
        <v>6.0663079695852717E-2</v>
      </c>
      <c r="N43" s="56">
        <f t="shared" si="31"/>
        <v>7.1284280983517689E-2</v>
      </c>
      <c r="O43" s="56">
        <f t="shared" si="31"/>
        <v>0.3255746105998345</v>
      </c>
      <c r="P43" s="56">
        <f t="shared" si="31"/>
        <v>0.40269353380939132</v>
      </c>
      <c r="Q43" s="56">
        <f t="shared" si="31"/>
        <v>0.17355821617108247</v>
      </c>
      <c r="R43" s="56">
        <f t="shared" si="31"/>
        <v>0.1050428113392059</v>
      </c>
      <c r="T43" s="56">
        <f t="shared" si="21"/>
        <v>-0.2593772859686283</v>
      </c>
      <c r="U43" s="56">
        <f t="shared" si="22"/>
        <v>-3.2427431852694366E-2</v>
      </c>
      <c r="V43" s="56">
        <f t="shared" si="23"/>
        <v>-0.16833248935106471</v>
      </c>
      <c r="W43" s="56">
        <f t="shared" si="24"/>
        <v>-0.19837813664517678</v>
      </c>
      <c r="X43" s="56">
        <f t="shared" si="25"/>
        <v>7.0470013969472944E-2</v>
      </c>
      <c r="Y43" s="56">
        <f t="shared" si="26"/>
        <v>9.4365645935507114E-2</v>
      </c>
      <c r="Z43" s="56">
        <f t="shared" si="27"/>
        <v>-0.22571653883631415</v>
      </c>
      <c r="AA43" s="56">
        <f t="shared" si="28"/>
        <v>-7.2364303282750009E-2</v>
      </c>
      <c r="AC43" s="37"/>
      <c r="AD43" s="37"/>
      <c r="AE43" s="37"/>
      <c r="AF43" s="37"/>
    </row>
    <row r="44" spans="1:32">
      <c r="A44" s="30" t="s">
        <v>23</v>
      </c>
      <c r="B44" s="37">
        <v>10.38992</v>
      </c>
      <c r="C44" s="37">
        <v>521.64585714285715</v>
      </c>
      <c r="D44" s="37">
        <v>283.88916953750009</v>
      </c>
      <c r="E44" s="37">
        <v>2.5520782390625003</v>
      </c>
      <c r="F44" s="37">
        <v>32.967092042615448</v>
      </c>
      <c r="G44" s="37">
        <v>5.2803771894853098</v>
      </c>
      <c r="H44" s="37">
        <v>1.6226017296875002</v>
      </c>
      <c r="I44" s="38">
        <f t="shared" si="0"/>
        <v>858.34709588120802</v>
      </c>
      <c r="J44" s="37"/>
      <c r="K44" s="56">
        <f t="shared" si="29"/>
        <v>-4.2543113537383492E-2</v>
      </c>
      <c r="L44" s="56">
        <f t="shared" ref="L44:R44" si="32">C44/C40-1</f>
        <v>-0.13645536681730452</v>
      </c>
      <c r="M44" s="56">
        <f t="shared" si="32"/>
        <v>0.12326212386742474</v>
      </c>
      <c r="N44" s="56">
        <f t="shared" si="32"/>
        <v>6.293436844084499E-2</v>
      </c>
      <c r="O44" s="56">
        <f t="shared" si="32"/>
        <v>4.2440264432716868E-2</v>
      </c>
      <c r="P44" s="56">
        <f t="shared" si="32"/>
        <v>0.22182079441874403</v>
      </c>
      <c r="Q44" s="56">
        <f t="shared" si="32"/>
        <v>0.22080315822290597</v>
      </c>
      <c r="R44" s="56">
        <f t="shared" si="32"/>
        <v>-5.399601911892471E-2</v>
      </c>
      <c r="T44" s="56">
        <f t="shared" si="21"/>
        <v>-0.13546077632725273</v>
      </c>
      <c r="U44" s="56">
        <f t="shared" si="22"/>
        <v>-0.21389781977401046</v>
      </c>
      <c r="V44" s="56">
        <f t="shared" si="23"/>
        <v>7.2437523360430633E-2</v>
      </c>
      <c r="W44" s="56">
        <f t="shared" si="24"/>
        <v>-0.25990741104436665</v>
      </c>
      <c r="X44" s="56">
        <f t="shared" si="25"/>
        <v>-0.28693378878183429</v>
      </c>
      <c r="Y44" s="56">
        <f t="shared" si="26"/>
        <v>-0.15008865872986854</v>
      </c>
      <c r="Z44" s="56">
        <f t="shared" si="27"/>
        <v>-0.15978669930251455</v>
      </c>
      <c r="AA44" s="56">
        <f t="shared" si="28"/>
        <v>-0.1400554235170226</v>
      </c>
      <c r="AC44" s="37"/>
      <c r="AD44" s="37"/>
      <c r="AE44" s="37"/>
      <c r="AF44" s="37"/>
    </row>
    <row r="45" spans="1:32">
      <c r="A45" s="30" t="s">
        <v>30</v>
      </c>
      <c r="B45" s="37">
        <v>9.4260599999999997</v>
      </c>
      <c r="C45" s="37">
        <v>547.94292307692308</v>
      </c>
      <c r="D45" s="37">
        <v>292.91415704062507</v>
      </c>
      <c r="E45" s="37">
        <v>2.4429676796874995</v>
      </c>
      <c r="F45" s="37">
        <v>33.653096932430842</v>
      </c>
      <c r="G45" s="37">
        <v>4.2144941377659304</v>
      </c>
      <c r="H45" s="37">
        <v>1.5138098531249997</v>
      </c>
      <c r="I45" s="38">
        <f t="shared" si="0"/>
        <v>892.10750872055735</v>
      </c>
      <c r="J45" s="37"/>
      <c r="K45" s="56">
        <f t="shared" si="29"/>
        <v>-0.12643854989351622</v>
      </c>
      <c r="L45" s="56">
        <f t="shared" ref="L45" si="33">C45/C41-1</f>
        <v>-2.3336650916032653E-2</v>
      </c>
      <c r="M45" s="56">
        <f t="shared" ref="M45" si="34">D45/D41-1</f>
        <v>0.23367926846646858</v>
      </c>
      <c r="N45" s="56">
        <f t="shared" ref="N45" si="35">E45/E41-1</f>
        <v>-6.7853468995596078E-2</v>
      </c>
      <c r="O45" s="56">
        <f t="shared" ref="O45" si="36">F45/F41-1</f>
        <v>8.44372601086123E-2</v>
      </c>
      <c r="P45" s="56">
        <f t="shared" ref="P45" si="37">G45/G41-1</f>
        <v>5.241223202328249E-2</v>
      </c>
      <c r="Q45" s="56">
        <f t="shared" ref="Q45" si="38">H45/H41-1</f>
        <v>3.6586502481736671E-2</v>
      </c>
      <c r="R45" s="56">
        <f t="shared" ref="R45:R46" si="39">I45/I41-1</f>
        <v>5.1547418793256528E-2</v>
      </c>
      <c r="T45" s="56">
        <f t="shared" ref="T45" si="40">B45/B44-1</f>
        <v>-9.2768760490937408E-2</v>
      </c>
      <c r="U45" s="56">
        <f t="shared" ref="U45" si="41">C45/C44-1</f>
        <v>5.0411722002546844E-2</v>
      </c>
      <c r="V45" s="56">
        <f t="shared" ref="V45" si="42">D45/D44-1</f>
        <v>3.1790531205639461E-2</v>
      </c>
      <c r="W45" s="56">
        <f t="shared" ref="W45" si="43">E45/E44-1</f>
        <v>-4.2753610647564777E-2</v>
      </c>
      <c r="X45" s="56">
        <f t="shared" ref="X45" si="44">F45/F44-1</f>
        <v>2.0808777702583381E-2</v>
      </c>
      <c r="Y45" s="56">
        <f t="shared" ref="Y45" si="45">G45/G44-1</f>
        <v>-0.20185736993217962</v>
      </c>
      <c r="Z45" s="56">
        <f t="shared" ref="Z45" si="46">H45/H44-1</f>
        <v>-6.7047800191518903E-2</v>
      </c>
      <c r="AA45" s="56">
        <f t="shared" ref="AA45" si="47">I45/I44-1</f>
        <v>3.9331889163893186E-2</v>
      </c>
      <c r="AC45" s="37"/>
      <c r="AD45" s="37"/>
      <c r="AE45" s="37"/>
      <c r="AF45" s="37"/>
    </row>
    <row r="46" spans="1:32">
      <c r="A46" s="30" t="s">
        <v>31</v>
      </c>
      <c r="B46" s="37">
        <v>9.64</v>
      </c>
      <c r="C46" s="37">
        <v>680.61215384615389</v>
      </c>
      <c r="D46" s="37">
        <v>331.74944728196715</v>
      </c>
      <c r="E46" s="37">
        <v>2.9668176590163924</v>
      </c>
      <c r="F46" s="38">
        <v>44.973985534968477</v>
      </c>
      <c r="G46" s="38">
        <v>4.3515260037098304</v>
      </c>
      <c r="H46" s="38">
        <v>1.7068939360655735</v>
      </c>
      <c r="I46" s="38">
        <f t="shared" si="0"/>
        <v>1076.0008242618812</v>
      </c>
      <c r="J46" s="37"/>
      <c r="K46" s="56">
        <f t="shared" si="29"/>
        <v>-0.40591777384324979</v>
      </c>
      <c r="L46" s="56">
        <f t="shared" ref="L46" si="48">C46/C42-1</f>
        <v>-7.6006174709554175E-3</v>
      </c>
      <c r="M46" s="56">
        <f t="shared" ref="M46" si="49">D46/D42-1</f>
        <v>4.2276919233029453E-2</v>
      </c>
      <c r="N46" s="56">
        <f t="shared" ref="N46" si="50">E46/E42-1</f>
        <v>-0.31031230145868272</v>
      </c>
      <c r="O46" s="56">
        <f t="shared" ref="O46" si="51">F46/F42-1</f>
        <v>4.1322133207367884E-2</v>
      </c>
      <c r="P46" s="56">
        <f t="shared" ref="P46" si="52">G46/G42-1</f>
        <v>-0.23349902315139026</v>
      </c>
      <c r="Q46" s="56">
        <f t="shared" ref="Q46" si="53">H46/H42-1</f>
        <v>-0.31564075915389189</v>
      </c>
      <c r="R46" s="56">
        <f t="shared" si="39"/>
        <v>-5.5807828518439351E-6</v>
      </c>
      <c r="T46" s="56">
        <f t="shared" ref="T46" si="54">B46/B45-1</f>
        <v>2.269665162326584E-2</v>
      </c>
      <c r="U46" s="56">
        <f t="shared" ref="U46" si="55">C46/C45-1</f>
        <v>0.24212235468657739</v>
      </c>
      <c r="V46" s="56">
        <f t="shared" ref="V46" si="56">D46/D45-1</f>
        <v>0.1325824966389586</v>
      </c>
      <c r="W46" s="56">
        <f t="shared" ref="W46" si="57">E46/E45-1</f>
        <v>0.21443180918214311</v>
      </c>
      <c r="X46" s="56">
        <f t="shared" ref="X46" si="58">F46/F45-1</f>
        <v>0.33639960759831022</v>
      </c>
      <c r="Y46" s="56">
        <f t="shared" ref="Y46" si="59">G46/G45-1</f>
        <v>3.2514427939515311E-2</v>
      </c>
      <c r="Z46" s="56">
        <f t="shared" ref="Z46" si="60">H46/H45-1</f>
        <v>0.12754843849244679</v>
      </c>
      <c r="AA46" s="56">
        <f t="shared" ref="AA46" si="61">I46/I45-1</f>
        <v>0.20613358114770275</v>
      </c>
      <c r="AC46" s="37"/>
      <c r="AD46" s="37"/>
      <c r="AE46" s="37"/>
      <c r="AF46" s="37"/>
    </row>
    <row r="47" spans="1:32">
      <c r="A47" s="30" t="s">
        <v>32</v>
      </c>
      <c r="B47" s="37">
        <v>9.0410000000000004</v>
      </c>
      <c r="C47" s="37">
        <v>594.66169230769219</v>
      </c>
      <c r="D47" s="37">
        <v>271.47544053492066</v>
      </c>
      <c r="E47" s="37">
        <v>2.5806647047619049</v>
      </c>
      <c r="F47" s="38">
        <v>38.013422767207501</v>
      </c>
      <c r="G47" s="38">
        <v>3.24461080658793</v>
      </c>
      <c r="H47" s="38">
        <v>1.3784424634920633</v>
      </c>
      <c r="I47" s="38">
        <f t="shared" si="0"/>
        <v>920.3952735846625</v>
      </c>
      <c r="J47" s="37"/>
      <c r="K47" s="56">
        <f t="shared" si="29"/>
        <v>-0.24770362801394918</v>
      </c>
      <c r="L47" s="56">
        <f t="shared" ref="L47" si="62">C47/C43-1</f>
        <v>-0.10386549338216222</v>
      </c>
      <c r="M47" s="56">
        <f t="shared" ref="M47" si="63">D47/D43-1</f>
        <v>2.5542642485324674E-2</v>
      </c>
      <c r="N47" s="56">
        <f t="shared" ref="N47" si="64">E47/E43-1</f>
        <v>-0.25161744912833395</v>
      </c>
      <c r="O47" s="54" t="s">
        <v>38</v>
      </c>
      <c r="P47" s="54" t="s">
        <v>38</v>
      </c>
      <c r="Q47" s="56">
        <f t="shared" ref="Q47" si="65">H47/H43-1</f>
        <v>-0.28621690037561054</v>
      </c>
      <c r="R47" s="54" t="s">
        <v>38</v>
      </c>
      <c r="T47" s="56">
        <f t="shared" ref="T47" si="66">B47/B46-1</f>
        <v>-6.2136929460580914E-2</v>
      </c>
      <c r="U47" s="56">
        <f t="shared" ref="U47" si="67">C47/C46-1</f>
        <v>-0.12628405333750481</v>
      </c>
      <c r="V47" s="56">
        <f t="shared" ref="V47" si="68">D47/D46-1</f>
        <v>-0.18168532680573601</v>
      </c>
      <c r="W47" s="56">
        <f t="shared" ref="W47" si="69">E47/E46-1</f>
        <v>-0.1301572926401251</v>
      </c>
      <c r="X47" s="54" t="s">
        <v>38</v>
      </c>
      <c r="Y47" s="54" t="s">
        <v>38</v>
      </c>
      <c r="Z47" s="56">
        <f t="shared" ref="Z47" si="70">H47/H46-1</f>
        <v>-0.19242641012047745</v>
      </c>
      <c r="AA47" s="54" t="s">
        <v>38</v>
      </c>
      <c r="AC47" s="37"/>
      <c r="AD47" s="37"/>
      <c r="AE47" s="37"/>
      <c r="AF47" s="37"/>
    </row>
    <row r="48" spans="1:32">
      <c r="A48" s="30" t="s">
        <v>33</v>
      </c>
      <c r="B48" s="37"/>
      <c r="C48" s="37"/>
      <c r="D48" s="37"/>
      <c r="E48" s="37"/>
      <c r="F48" s="38"/>
      <c r="G48" s="38"/>
      <c r="H48" s="38"/>
      <c r="I48" s="38"/>
      <c r="J48" s="37"/>
      <c r="K48" s="37"/>
      <c r="L48" s="37"/>
      <c r="M48" s="37"/>
      <c r="N48" s="37"/>
      <c r="O48" s="37"/>
      <c r="P48" s="37"/>
      <c r="Q48" s="37"/>
      <c r="R48" s="37"/>
      <c r="AC48" s="37"/>
      <c r="AD48" s="37"/>
      <c r="AE48" s="37"/>
      <c r="AF48" s="37"/>
    </row>
    <row r="49" spans="1:32">
      <c r="A49" s="30" t="s">
        <v>34</v>
      </c>
      <c r="B49" s="37"/>
      <c r="C49" s="37"/>
      <c r="D49" s="37"/>
      <c r="E49" s="37"/>
      <c r="F49" s="38"/>
      <c r="G49" s="38"/>
      <c r="H49" s="38"/>
      <c r="I49" s="38"/>
      <c r="J49" s="37"/>
      <c r="K49" s="37"/>
      <c r="L49" s="37"/>
      <c r="M49" s="37"/>
      <c r="N49" s="37"/>
      <c r="O49" s="37"/>
      <c r="P49" s="37"/>
      <c r="Q49" s="37"/>
      <c r="R49" s="37"/>
      <c r="AC49" s="37"/>
      <c r="AD49" s="37"/>
      <c r="AE49" s="37"/>
      <c r="AF49" s="37"/>
    </row>
    <row r="50" spans="1:32">
      <c r="A50" s="32"/>
      <c r="F50" s="38"/>
      <c r="G50" s="27"/>
      <c r="H50" s="27"/>
      <c r="I50" s="27"/>
      <c r="J50" s="39"/>
      <c r="K50" s="37"/>
      <c r="L50" s="37"/>
      <c r="M50" s="37"/>
      <c r="N50" s="37"/>
      <c r="O50" s="37"/>
      <c r="P50" s="37"/>
      <c r="Q50" s="37"/>
      <c r="R50" s="37"/>
      <c r="AC50" s="37"/>
      <c r="AD50" s="37"/>
      <c r="AE50" s="37"/>
      <c r="AF50" s="37"/>
    </row>
    <row r="51" spans="1:32">
      <c r="A51" s="19">
        <v>43496</v>
      </c>
      <c r="B51" s="41">
        <v>11.813000000000001</v>
      </c>
      <c r="C51" s="41">
        <v>599.53240000000005</v>
      </c>
      <c r="D51" s="40">
        <v>251.47848366190476</v>
      </c>
      <c r="E51" s="40">
        <v>2.2367319619047619</v>
      </c>
      <c r="F51" s="42">
        <v>40.576523809523806</v>
      </c>
      <c r="G51" s="42">
        <v>3.7044761904761909</v>
      </c>
      <c r="H51" s="43">
        <v>1.6000060476190479</v>
      </c>
      <c r="I51" s="38">
        <f t="shared" ref="I51:I80" si="71">SUM(B51:H51)</f>
        <v>910.94162167142861</v>
      </c>
      <c r="J51" s="39"/>
      <c r="K51" s="54" t="s">
        <v>38</v>
      </c>
      <c r="L51" s="54" t="s">
        <v>38</v>
      </c>
      <c r="M51" s="54" t="s">
        <v>38</v>
      </c>
      <c r="N51" s="54" t="s">
        <v>38</v>
      </c>
      <c r="O51" s="54" t="s">
        <v>38</v>
      </c>
      <c r="P51" s="54" t="s">
        <v>38</v>
      </c>
      <c r="Q51" s="54" t="s">
        <v>38</v>
      </c>
      <c r="R51" s="54" t="s">
        <v>38</v>
      </c>
      <c r="T51" s="54" t="s">
        <v>38</v>
      </c>
      <c r="U51" s="54" t="s">
        <v>38</v>
      </c>
      <c r="V51" s="54" t="s">
        <v>38</v>
      </c>
      <c r="W51" s="54" t="s">
        <v>38</v>
      </c>
      <c r="X51" s="54" t="s">
        <v>38</v>
      </c>
      <c r="Y51" s="54" t="s">
        <v>38</v>
      </c>
      <c r="Z51" s="54" t="s">
        <v>38</v>
      </c>
      <c r="AA51" s="54" t="s">
        <v>38</v>
      </c>
      <c r="AC51" s="37"/>
      <c r="AD51" s="37"/>
      <c r="AE51" s="37"/>
      <c r="AF51" s="37"/>
    </row>
    <row r="52" spans="1:32">
      <c r="A52" s="19">
        <v>43524</v>
      </c>
      <c r="B52" s="41">
        <v>12.57</v>
      </c>
      <c r="C52" s="41">
        <v>619.70925</v>
      </c>
      <c r="D52" s="40">
        <v>229.91205527368419</v>
      </c>
      <c r="E52" s="40">
        <v>3.115492752631579</v>
      </c>
      <c r="F52" s="42">
        <v>39.171894736842106</v>
      </c>
      <c r="G52" s="42">
        <v>3.6470526315789473</v>
      </c>
      <c r="H52" s="43">
        <v>1.5720302157894737</v>
      </c>
      <c r="I52" s="38">
        <f t="shared" si="71"/>
        <v>909.69777561052638</v>
      </c>
      <c r="J52" s="39"/>
      <c r="K52" s="54" t="s">
        <v>38</v>
      </c>
      <c r="L52" s="54" t="s">
        <v>38</v>
      </c>
      <c r="M52" s="54" t="s">
        <v>38</v>
      </c>
      <c r="N52" s="54" t="s">
        <v>38</v>
      </c>
      <c r="O52" s="54" t="s">
        <v>38</v>
      </c>
      <c r="P52" s="54" t="s">
        <v>38</v>
      </c>
      <c r="Q52" s="54" t="s">
        <v>38</v>
      </c>
      <c r="R52" s="54" t="s">
        <v>38</v>
      </c>
      <c r="T52" s="56">
        <f t="shared" ref="T52:T74" si="72">B52/B51-1</f>
        <v>6.4081943621433934E-2</v>
      </c>
      <c r="U52" s="56">
        <f t="shared" ref="U52:AA67" si="73">C52/C51-1</f>
        <v>3.3654311259908365E-2</v>
      </c>
      <c r="V52" s="56">
        <f t="shared" si="73"/>
        <v>-8.5758543133316878E-2</v>
      </c>
      <c r="W52" s="56">
        <f t="shared" si="73"/>
        <v>0.3928771107551392</v>
      </c>
      <c r="X52" s="56">
        <f t="shared" ref="X52:X74" si="74">F53/F52-1</f>
        <v>-3.8468773261172817E-2</v>
      </c>
      <c r="Y52" s="56">
        <f t="shared" si="73"/>
        <v>-1.5501127809883997E-2</v>
      </c>
      <c r="Z52" s="56">
        <f t="shared" si="73"/>
        <v>-1.7484828804994024E-2</v>
      </c>
      <c r="AA52" s="56">
        <f t="shared" si="73"/>
        <v>-1.3654509041095553E-3</v>
      </c>
      <c r="AC52" s="37"/>
      <c r="AD52" s="37"/>
      <c r="AE52" s="37"/>
      <c r="AF52" s="37"/>
    </row>
    <row r="53" spans="1:32">
      <c r="A53" s="19">
        <v>43555</v>
      </c>
      <c r="B53" s="41">
        <v>11.335000000000001</v>
      </c>
      <c r="C53" s="41">
        <v>620.56700000000001</v>
      </c>
      <c r="D53" s="40">
        <v>269.69597190000002</v>
      </c>
      <c r="E53" s="40">
        <v>2.9670350333333331</v>
      </c>
      <c r="F53" s="42">
        <v>37.664999999999999</v>
      </c>
      <c r="G53" s="42">
        <v>4.1686190476190479</v>
      </c>
      <c r="H53" s="43">
        <v>1.9041468190476194</v>
      </c>
      <c r="I53" s="38">
        <f t="shared" si="71"/>
        <v>948.30277279999996</v>
      </c>
      <c r="J53" s="39"/>
      <c r="K53" s="54" t="s">
        <v>38</v>
      </c>
      <c r="L53" s="54" t="s">
        <v>38</v>
      </c>
      <c r="M53" s="54" t="s">
        <v>38</v>
      </c>
      <c r="N53" s="54" t="s">
        <v>38</v>
      </c>
      <c r="O53" s="54" t="s">
        <v>38</v>
      </c>
      <c r="P53" s="54" t="s">
        <v>38</v>
      </c>
      <c r="Q53" s="54" t="s">
        <v>38</v>
      </c>
      <c r="R53" s="54" t="s">
        <v>38</v>
      </c>
      <c r="T53" s="56">
        <f t="shared" si="72"/>
        <v>-9.8249801113762913E-2</v>
      </c>
      <c r="U53" s="56">
        <f t="shared" si="73"/>
        <v>1.3841168257533454E-3</v>
      </c>
      <c r="V53" s="56">
        <f t="shared" si="73"/>
        <v>0.17303971546406127</v>
      </c>
      <c r="W53" s="56">
        <f t="shared" si="73"/>
        <v>-4.7651441067499634E-2</v>
      </c>
      <c r="X53" s="56">
        <f t="shared" si="74"/>
        <v>-7.2883123779181158E-2</v>
      </c>
      <c r="Y53" s="56">
        <f t="shared" si="73"/>
        <v>0.14301038913559494</v>
      </c>
      <c r="Z53" s="56">
        <f t="shared" si="73"/>
        <v>0.21126604305843877</v>
      </c>
      <c r="AA53" s="56">
        <f t="shared" si="73"/>
        <v>4.2437167842434897E-2</v>
      </c>
      <c r="AC53" s="37"/>
      <c r="AD53" s="37"/>
      <c r="AE53" s="37"/>
      <c r="AF53" s="37"/>
    </row>
    <row r="54" spans="1:32">
      <c r="A54" s="19">
        <v>43585</v>
      </c>
      <c r="B54" s="41">
        <v>12.359</v>
      </c>
      <c r="C54" s="41">
        <v>551.57725000000005</v>
      </c>
      <c r="D54" s="40">
        <v>249.92085084761902</v>
      </c>
      <c r="E54" s="40">
        <v>2.5894023285714289</v>
      </c>
      <c r="F54" s="42">
        <v>34.91985714285714</v>
      </c>
      <c r="G54" s="42">
        <v>3.6378095238095236</v>
      </c>
      <c r="H54" s="43">
        <v>1.4226434476190475</v>
      </c>
      <c r="I54" s="38">
        <f t="shared" si="71"/>
        <v>856.42681329047628</v>
      </c>
      <c r="J54" s="39"/>
      <c r="K54" s="54" t="s">
        <v>38</v>
      </c>
      <c r="L54" s="54" t="s">
        <v>38</v>
      </c>
      <c r="M54" s="54" t="s">
        <v>38</v>
      </c>
      <c r="N54" s="54" t="s">
        <v>38</v>
      </c>
      <c r="O54" s="54" t="s">
        <v>38</v>
      </c>
      <c r="P54" s="54" t="s">
        <v>38</v>
      </c>
      <c r="Q54" s="54" t="s">
        <v>38</v>
      </c>
      <c r="R54" s="54" t="s">
        <v>38</v>
      </c>
      <c r="T54" s="56">
        <f t="shared" si="72"/>
        <v>9.0339655932951013E-2</v>
      </c>
      <c r="U54" s="56">
        <f t="shared" si="73"/>
        <v>-0.11117212162425649</v>
      </c>
      <c r="V54" s="56">
        <f t="shared" si="73"/>
        <v>-7.3323753829417138E-2</v>
      </c>
      <c r="W54" s="56">
        <f t="shared" si="73"/>
        <v>-0.1272761192636308</v>
      </c>
      <c r="X54" s="56">
        <f t="shared" si="74"/>
        <v>-8.53419834433502E-2</v>
      </c>
      <c r="Y54" s="56">
        <f t="shared" si="73"/>
        <v>-0.12733462034932219</v>
      </c>
      <c r="Z54" s="56">
        <f t="shared" si="73"/>
        <v>-0.25287092707977277</v>
      </c>
      <c r="AA54" s="56">
        <f t="shared" si="73"/>
        <v>-9.6884626033779009E-2</v>
      </c>
      <c r="AC54" s="37"/>
      <c r="AD54" s="37"/>
      <c r="AE54" s="37"/>
      <c r="AF54" s="37"/>
    </row>
    <row r="55" spans="1:32">
      <c r="A55" s="19">
        <v>43616</v>
      </c>
      <c r="B55" s="41">
        <v>12.513</v>
      </c>
      <c r="C55" s="41">
        <v>586.12040000000002</v>
      </c>
      <c r="D55" s="40">
        <v>232.78614779545458</v>
      </c>
      <c r="E55" s="40">
        <v>4.2116835454545454</v>
      </c>
      <c r="F55" s="42">
        <v>31.939727272727271</v>
      </c>
      <c r="G55" s="42">
        <v>4.4904090909090915</v>
      </c>
      <c r="H55" s="43">
        <v>1.7438347000000001</v>
      </c>
      <c r="I55" s="38">
        <f t="shared" si="71"/>
        <v>873.80520240454553</v>
      </c>
      <c r="J55" s="39"/>
      <c r="K55" s="54" t="s">
        <v>38</v>
      </c>
      <c r="L55" s="54" t="s">
        <v>38</v>
      </c>
      <c r="M55" s="54" t="s">
        <v>38</v>
      </c>
      <c r="N55" s="54" t="s">
        <v>38</v>
      </c>
      <c r="O55" s="54" t="s">
        <v>38</v>
      </c>
      <c r="P55" s="54" t="s">
        <v>38</v>
      </c>
      <c r="Q55" s="54" t="s">
        <v>38</v>
      </c>
      <c r="R55" s="54" t="s">
        <v>38</v>
      </c>
      <c r="T55" s="56">
        <f t="shared" si="72"/>
        <v>1.2460555061089007E-2</v>
      </c>
      <c r="U55" s="56">
        <f t="shared" si="73"/>
        <v>6.2626132604272522E-2</v>
      </c>
      <c r="V55" s="56">
        <f t="shared" si="73"/>
        <v>-6.8560518236278623E-2</v>
      </c>
      <c r="W55" s="56">
        <f t="shared" si="73"/>
        <v>0.62650797791555535</v>
      </c>
      <c r="X55" s="56">
        <f t="shared" si="74"/>
        <v>0.14426462342423374</v>
      </c>
      <c r="Y55" s="56">
        <f t="shared" si="73"/>
        <v>0.23437169030409355</v>
      </c>
      <c r="Z55" s="56">
        <f t="shared" si="73"/>
        <v>0.22577073188542207</v>
      </c>
      <c r="AA55" s="56">
        <f t="shared" si="73"/>
        <v>2.0291738703625883E-2</v>
      </c>
      <c r="AC55" s="37"/>
      <c r="AD55" s="37"/>
      <c r="AE55" s="37"/>
      <c r="AF55" s="37"/>
    </row>
    <row r="56" spans="1:32">
      <c r="A56" s="19">
        <v>43646</v>
      </c>
      <c r="B56" s="41">
        <v>12.606</v>
      </c>
      <c r="C56" s="41">
        <v>656.10199999999998</v>
      </c>
      <c r="D56" s="40">
        <v>267.67650158500004</v>
      </c>
      <c r="E56" s="40">
        <v>2.787710535</v>
      </c>
      <c r="F56" s="42">
        <v>36.547499999999999</v>
      </c>
      <c r="G56" s="42">
        <v>4.8632499999999999</v>
      </c>
      <c r="H56" s="43">
        <v>1.7715682150000001</v>
      </c>
      <c r="I56" s="38">
        <f t="shared" si="71"/>
        <v>982.35453033499994</v>
      </c>
      <c r="J56" s="39"/>
      <c r="K56" s="54" t="s">
        <v>38</v>
      </c>
      <c r="L56" s="54" t="s">
        <v>38</v>
      </c>
      <c r="M56" s="54" t="s">
        <v>38</v>
      </c>
      <c r="N56" s="54" t="s">
        <v>38</v>
      </c>
      <c r="O56" s="54" t="s">
        <v>38</v>
      </c>
      <c r="P56" s="54" t="s">
        <v>38</v>
      </c>
      <c r="Q56" s="54" t="s">
        <v>38</v>
      </c>
      <c r="R56" s="54" t="s">
        <v>38</v>
      </c>
      <c r="T56" s="56">
        <f t="shared" si="72"/>
        <v>7.4322704387437266E-3</v>
      </c>
      <c r="U56" s="56">
        <f t="shared" si="73"/>
        <v>0.11939799399577278</v>
      </c>
      <c r="V56" s="56">
        <f t="shared" si="73"/>
        <v>0.14988157207791875</v>
      </c>
      <c r="W56" s="56">
        <f t="shared" si="73"/>
        <v>-0.33810066570442276</v>
      </c>
      <c r="X56" s="56">
        <f t="shared" si="74"/>
        <v>-0.1571242903071346</v>
      </c>
      <c r="Y56" s="56">
        <f t="shared" si="73"/>
        <v>8.3030499347093167E-2</v>
      </c>
      <c r="Z56" s="56">
        <f t="shared" si="73"/>
        <v>1.5903752230644219E-2</v>
      </c>
      <c r="AA56" s="56">
        <f t="shared" si="73"/>
        <v>0.12422600326908939</v>
      </c>
      <c r="AC56" s="37"/>
      <c r="AD56" s="37"/>
      <c r="AE56" s="37"/>
      <c r="AF56" s="37"/>
    </row>
    <row r="57" spans="1:32">
      <c r="A57" s="19">
        <v>43677</v>
      </c>
      <c r="B57" s="41">
        <v>10.084</v>
      </c>
      <c r="C57" s="41">
        <v>539.58639999999991</v>
      </c>
      <c r="D57" s="40">
        <v>227.89588552272718</v>
      </c>
      <c r="E57" s="40">
        <v>2.5372273136363632</v>
      </c>
      <c r="F57" s="42">
        <v>30.805</v>
      </c>
      <c r="G57" s="42">
        <v>4.0581363636363639</v>
      </c>
      <c r="H57" s="43">
        <v>1.2894872409090907</v>
      </c>
      <c r="I57" s="38">
        <f t="shared" si="71"/>
        <v>816.25613644090879</v>
      </c>
      <c r="J57" s="39"/>
      <c r="K57" s="54" t="s">
        <v>38</v>
      </c>
      <c r="L57" s="54" t="s">
        <v>38</v>
      </c>
      <c r="M57" s="54" t="s">
        <v>38</v>
      </c>
      <c r="N57" s="54" t="s">
        <v>38</v>
      </c>
      <c r="O57" s="54" t="s">
        <v>38</v>
      </c>
      <c r="P57" s="54" t="s">
        <v>38</v>
      </c>
      <c r="Q57" s="54" t="s">
        <v>38</v>
      </c>
      <c r="R57" s="54" t="s">
        <v>38</v>
      </c>
      <c r="T57" s="56">
        <f t="shared" si="72"/>
        <v>-0.2000634618435666</v>
      </c>
      <c r="U57" s="56">
        <f t="shared" si="73"/>
        <v>-0.17758763119149168</v>
      </c>
      <c r="V57" s="56">
        <f t="shared" si="73"/>
        <v>-0.14861452472188941</v>
      </c>
      <c r="W57" s="56">
        <f t="shared" si="73"/>
        <v>-8.9852665195612524E-2</v>
      </c>
      <c r="X57" s="56">
        <f t="shared" si="74"/>
        <v>-9.0152129967094985E-2</v>
      </c>
      <c r="Y57" s="56">
        <f t="shared" si="73"/>
        <v>-0.16555053438824574</v>
      </c>
      <c r="Z57" s="56">
        <f t="shared" si="73"/>
        <v>-0.27212103378751873</v>
      </c>
      <c r="AA57" s="56">
        <f t="shared" si="73"/>
        <v>-0.16908192385232723</v>
      </c>
      <c r="AC57" s="37"/>
      <c r="AD57" s="37"/>
      <c r="AE57" s="37"/>
      <c r="AF57" s="37"/>
    </row>
    <row r="58" spans="1:32">
      <c r="A58" s="19">
        <v>43708</v>
      </c>
      <c r="B58" s="41">
        <v>11.238</v>
      </c>
      <c r="C58" s="41">
        <v>628.25649999999996</v>
      </c>
      <c r="D58" s="40">
        <v>252.82696445909082</v>
      </c>
      <c r="E58" s="40">
        <v>1.9885089727272722</v>
      </c>
      <c r="F58" s="42">
        <v>28.027863636363637</v>
      </c>
      <c r="G58" s="42">
        <v>4.2283636363636363</v>
      </c>
      <c r="H58" s="43">
        <v>1.2196318272727271</v>
      </c>
      <c r="I58" s="38">
        <f t="shared" si="71"/>
        <v>927.78583253181807</v>
      </c>
      <c r="J58" s="39"/>
      <c r="K58" s="54" t="s">
        <v>38</v>
      </c>
      <c r="L58" s="54" t="s">
        <v>38</v>
      </c>
      <c r="M58" s="54" t="s">
        <v>38</v>
      </c>
      <c r="N58" s="54" t="s">
        <v>38</v>
      </c>
      <c r="O58" s="54" t="s">
        <v>38</v>
      </c>
      <c r="P58" s="54" t="s">
        <v>38</v>
      </c>
      <c r="Q58" s="54" t="s">
        <v>38</v>
      </c>
      <c r="R58" s="54" t="s">
        <v>38</v>
      </c>
      <c r="T58" s="56">
        <f t="shared" si="72"/>
        <v>0.11443871479571599</v>
      </c>
      <c r="U58" s="56">
        <f t="shared" si="73"/>
        <v>0.164329753307348</v>
      </c>
      <c r="V58" s="56">
        <f t="shared" si="73"/>
        <v>0.1093967926589765</v>
      </c>
      <c r="W58" s="56">
        <f t="shared" si="73"/>
        <v>-0.21626692175352069</v>
      </c>
      <c r="X58" s="56">
        <f t="shared" si="74"/>
        <v>0.26657709130362162</v>
      </c>
      <c r="Y58" s="56">
        <f t="shared" si="73"/>
        <v>4.1947154426012823E-2</v>
      </c>
      <c r="Z58" s="56">
        <f t="shared" si="73"/>
        <v>-5.417301654502249E-2</v>
      </c>
      <c r="AA58" s="56">
        <f t="shared" si="73"/>
        <v>0.13663566019510509</v>
      </c>
      <c r="AC58" s="37"/>
      <c r="AD58" s="37"/>
      <c r="AE58" s="37"/>
      <c r="AF58" s="37"/>
    </row>
    <row r="59" spans="1:32">
      <c r="A59" s="19">
        <v>43738</v>
      </c>
      <c r="B59" s="41">
        <v>11.27</v>
      </c>
      <c r="C59" s="41">
        <v>660.50474999999994</v>
      </c>
      <c r="D59" s="40">
        <v>279.96118575499997</v>
      </c>
      <c r="E59" s="40">
        <v>2.7048082600000001</v>
      </c>
      <c r="F59" s="42">
        <v>35.499450000000003</v>
      </c>
      <c r="G59" s="42">
        <v>4.383</v>
      </c>
      <c r="H59" s="43">
        <v>1.493173565</v>
      </c>
      <c r="I59" s="38">
        <f t="shared" si="71"/>
        <v>995.81636758000002</v>
      </c>
      <c r="J59" s="39"/>
      <c r="K59" s="54" t="s">
        <v>38</v>
      </c>
      <c r="L59" s="54" t="s">
        <v>38</v>
      </c>
      <c r="M59" s="54" t="s">
        <v>38</v>
      </c>
      <c r="N59" s="54" t="s">
        <v>38</v>
      </c>
      <c r="O59" s="54" t="s">
        <v>38</v>
      </c>
      <c r="P59" s="54" t="s">
        <v>38</v>
      </c>
      <c r="Q59" s="54" t="s">
        <v>38</v>
      </c>
      <c r="R59" s="54" t="s">
        <v>38</v>
      </c>
      <c r="T59" s="56">
        <f t="shared" si="72"/>
        <v>2.8474817583199474E-3</v>
      </c>
      <c r="U59" s="56">
        <f t="shared" si="73"/>
        <v>5.1329751462977358E-2</v>
      </c>
      <c r="V59" s="56">
        <f t="shared" si="73"/>
        <v>0.10732328869257013</v>
      </c>
      <c r="W59" s="56">
        <f t="shared" si="73"/>
        <v>0.36021928847035167</v>
      </c>
      <c r="X59" s="56">
        <f t="shared" si="74"/>
        <v>-7.8723020019844769E-2</v>
      </c>
      <c r="Y59" s="56">
        <f t="shared" si="73"/>
        <v>3.6571207430340591E-2</v>
      </c>
      <c r="Z59" s="56">
        <f t="shared" si="73"/>
        <v>0.22428222321727342</v>
      </c>
      <c r="AA59" s="56">
        <f t="shared" si="73"/>
        <v>7.332568860480948E-2</v>
      </c>
      <c r="AC59" s="37"/>
      <c r="AD59" s="37"/>
      <c r="AE59" s="37"/>
      <c r="AF59" s="37"/>
    </row>
    <row r="60" spans="1:32">
      <c r="A60" s="19">
        <v>43769</v>
      </c>
      <c r="B60" s="41">
        <v>10.56</v>
      </c>
      <c r="C60" s="41">
        <v>558.38940000000002</v>
      </c>
      <c r="D60" s="40">
        <v>243.22639947826096</v>
      </c>
      <c r="E60" s="40">
        <v>3.0020729043478265</v>
      </c>
      <c r="F60" s="42">
        <v>32.704826086956523</v>
      </c>
      <c r="G60" s="42">
        <v>4.239782608695652</v>
      </c>
      <c r="H60" s="43">
        <v>1.4597387434782607</v>
      </c>
      <c r="I60" s="38">
        <f t="shared" si="71"/>
        <v>853.58221982173927</v>
      </c>
      <c r="J60" s="39"/>
      <c r="K60" s="54" t="s">
        <v>38</v>
      </c>
      <c r="L60" s="54" t="s">
        <v>38</v>
      </c>
      <c r="M60" s="54" t="s">
        <v>38</v>
      </c>
      <c r="N60" s="54" t="s">
        <v>38</v>
      </c>
      <c r="O60" s="54" t="s">
        <v>38</v>
      </c>
      <c r="P60" s="54" t="s">
        <v>38</v>
      </c>
      <c r="Q60" s="54" t="s">
        <v>38</v>
      </c>
      <c r="R60" s="54" t="s">
        <v>38</v>
      </c>
      <c r="T60" s="56">
        <f t="shared" si="72"/>
        <v>-6.2999112688553627E-2</v>
      </c>
      <c r="U60" s="56">
        <f t="shared" si="73"/>
        <v>-0.15460199188575086</v>
      </c>
      <c r="V60" s="56">
        <f t="shared" si="73"/>
        <v>-0.131213854440831</v>
      </c>
      <c r="W60" s="56">
        <f t="shared" si="73"/>
        <v>0.10990229834177834</v>
      </c>
      <c r="X60" s="56">
        <f t="shared" si="74"/>
        <v>3.5310504632343864E-2</v>
      </c>
      <c r="Y60" s="56">
        <f t="shared" si="73"/>
        <v>-3.2675653959467921E-2</v>
      </c>
      <c r="Z60" s="56">
        <f t="shared" si="73"/>
        <v>-2.2391785057981006E-2</v>
      </c>
      <c r="AA60" s="56">
        <f t="shared" si="73"/>
        <v>-0.14283170310196192</v>
      </c>
      <c r="AC60" s="37"/>
      <c r="AD60" s="37"/>
      <c r="AE60" s="37"/>
      <c r="AF60" s="37"/>
    </row>
    <row r="61" spans="1:32">
      <c r="A61" s="19">
        <v>43799</v>
      </c>
      <c r="B61" s="41">
        <v>10.711</v>
      </c>
      <c r="C61" s="41">
        <v>602.202</v>
      </c>
      <c r="D61" s="40">
        <v>241.63529689000001</v>
      </c>
      <c r="E61" s="40">
        <v>2.7060802449999994</v>
      </c>
      <c r="F61" s="42">
        <v>33.859650000000002</v>
      </c>
      <c r="G61" s="42">
        <v>3.4543499999999998</v>
      </c>
      <c r="H61" s="43">
        <v>1.6257301350000002</v>
      </c>
      <c r="I61" s="38">
        <f t="shared" si="71"/>
        <v>896.19410727000002</v>
      </c>
      <c r="J61" s="39"/>
      <c r="K61" s="54" t="s">
        <v>38</v>
      </c>
      <c r="L61" s="54" t="s">
        <v>38</v>
      </c>
      <c r="M61" s="54" t="s">
        <v>38</v>
      </c>
      <c r="N61" s="54" t="s">
        <v>38</v>
      </c>
      <c r="O61" s="54" t="s">
        <v>38</v>
      </c>
      <c r="P61" s="54" t="s">
        <v>38</v>
      </c>
      <c r="Q61" s="54" t="s">
        <v>38</v>
      </c>
      <c r="R61" s="54" t="s">
        <v>38</v>
      </c>
      <c r="T61" s="56">
        <f t="shared" si="72"/>
        <v>1.4299242424242298E-2</v>
      </c>
      <c r="U61" s="56">
        <f t="shared" si="73"/>
        <v>7.8462449322999284E-2</v>
      </c>
      <c r="V61" s="56">
        <f t="shared" si="73"/>
        <v>-6.5416525166428485E-3</v>
      </c>
      <c r="W61" s="56">
        <f t="shared" si="73"/>
        <v>-9.859609302597161E-2</v>
      </c>
      <c r="X61" s="56">
        <f t="shared" si="74"/>
        <v>-0.21340142674385654</v>
      </c>
      <c r="Y61" s="56">
        <f t="shared" si="73"/>
        <v>-0.18525303799415471</v>
      </c>
      <c r="Z61" s="56">
        <f t="shared" si="73"/>
        <v>0.11371308205892761</v>
      </c>
      <c r="AA61" s="56">
        <f t="shared" si="73"/>
        <v>4.9921245380626367E-2</v>
      </c>
      <c r="AC61" s="37"/>
      <c r="AD61" s="37"/>
      <c r="AE61" s="37"/>
      <c r="AF61" s="37"/>
    </row>
    <row r="62" spans="1:32">
      <c r="A62" s="19">
        <v>43830</v>
      </c>
      <c r="B62" s="41">
        <v>11.118</v>
      </c>
      <c r="C62" s="41">
        <v>523.17700000000002</v>
      </c>
      <c r="D62" s="40">
        <v>227.08068858095245</v>
      </c>
      <c r="E62" s="40">
        <v>2.1219897380952379</v>
      </c>
      <c r="F62" s="42">
        <v>26.63395238095238</v>
      </c>
      <c r="G62" s="42">
        <v>3.979857142857143</v>
      </c>
      <c r="H62" s="43">
        <v>1.3036050000000001</v>
      </c>
      <c r="I62" s="38">
        <f t="shared" si="71"/>
        <v>795.41509284285723</v>
      </c>
      <c r="J62" s="39"/>
      <c r="K62" s="54" t="s">
        <v>38</v>
      </c>
      <c r="L62" s="54" t="s">
        <v>38</v>
      </c>
      <c r="M62" s="54" t="s">
        <v>38</v>
      </c>
      <c r="N62" s="54" t="s">
        <v>38</v>
      </c>
      <c r="O62" s="54" t="s">
        <v>38</v>
      </c>
      <c r="P62" s="54" t="s">
        <v>38</v>
      </c>
      <c r="Q62" s="54" t="s">
        <v>38</v>
      </c>
      <c r="R62" s="54" t="s">
        <v>38</v>
      </c>
      <c r="T62" s="56">
        <f t="shared" si="72"/>
        <v>3.7998319484642051E-2</v>
      </c>
      <c r="U62" s="56">
        <f t="shared" si="73"/>
        <v>-0.13122673122972017</v>
      </c>
      <c r="V62" s="56">
        <f t="shared" si="73"/>
        <v>-6.0233784121668577E-2</v>
      </c>
      <c r="W62" s="56">
        <f t="shared" si="73"/>
        <v>-0.21584374963897701</v>
      </c>
      <c r="X62" s="56">
        <f t="shared" si="74"/>
        <v>0.46335236263058444</v>
      </c>
      <c r="Y62" s="56">
        <f t="shared" si="73"/>
        <v>0.15212909602592184</v>
      </c>
      <c r="Z62" s="56">
        <f t="shared" si="73"/>
        <v>-0.19814182444246808</v>
      </c>
      <c r="AA62" s="56">
        <f t="shared" si="73"/>
        <v>-0.11245221722572729</v>
      </c>
      <c r="AC62" s="37"/>
      <c r="AD62" s="37"/>
      <c r="AE62" s="37"/>
      <c r="AF62" s="37"/>
    </row>
    <row r="63" spans="1:32">
      <c r="A63" s="19">
        <v>43861</v>
      </c>
      <c r="B63" s="41">
        <v>12.003</v>
      </c>
      <c r="C63" s="41">
        <v>531.16180000000008</v>
      </c>
      <c r="D63" s="40">
        <v>300.6557843380952</v>
      </c>
      <c r="E63" s="40">
        <v>3.4002982619047621</v>
      </c>
      <c r="F63" s="42">
        <v>38.974857142857147</v>
      </c>
      <c r="G63" s="42">
        <v>4.7810952380952374</v>
      </c>
      <c r="H63" s="43">
        <v>1.9014989666666666</v>
      </c>
      <c r="I63" s="38">
        <f t="shared" si="71"/>
        <v>892.87833394761901</v>
      </c>
      <c r="J63" s="39"/>
      <c r="K63" s="56">
        <f t="shared" ref="K63:K74" si="75">B63/B51-1</f>
        <v>1.6083975281469431E-2</v>
      </c>
      <c r="L63" s="56">
        <f t="shared" ref="L63:R63" si="76">C63/C51-1</f>
        <v>-0.11403987507597579</v>
      </c>
      <c r="M63" s="56">
        <f t="shared" si="76"/>
        <v>0.19555271671792762</v>
      </c>
      <c r="N63" s="56">
        <f t="shared" si="76"/>
        <v>0.52020819651950045</v>
      </c>
      <c r="O63" s="56">
        <f t="shared" ref="O63:O74" si="77">F64/F52-1</f>
        <v>3.0908304289057886E-2</v>
      </c>
      <c r="P63" s="56">
        <f t="shared" si="76"/>
        <v>0.29062652646733644</v>
      </c>
      <c r="Q63" s="56">
        <f t="shared" si="76"/>
        <v>0.18843236217529746</v>
      </c>
      <c r="R63" s="56">
        <f t="shared" si="76"/>
        <v>-1.9829248432700286E-2</v>
      </c>
      <c r="T63" s="56">
        <f t="shared" si="72"/>
        <v>7.9600647598488949E-2</v>
      </c>
      <c r="U63" s="56">
        <f t="shared" si="73"/>
        <v>1.5262138817264681E-2</v>
      </c>
      <c r="V63" s="56">
        <f t="shared" si="73"/>
        <v>0.32400419523527124</v>
      </c>
      <c r="W63" s="56">
        <f t="shared" si="73"/>
        <v>0.60241032313236942</v>
      </c>
      <c r="X63" s="56">
        <f t="shared" si="74"/>
        <v>3.6120066609358181E-2</v>
      </c>
      <c r="Y63" s="56">
        <f t="shared" si="73"/>
        <v>0.20132333058137974</v>
      </c>
      <c r="Z63" s="56">
        <f t="shared" si="73"/>
        <v>0.45864657366814821</v>
      </c>
      <c r="AA63" s="56">
        <f t="shared" si="73"/>
        <v>0.12253129464318158</v>
      </c>
      <c r="AC63" s="37"/>
      <c r="AD63" s="37"/>
      <c r="AE63" s="37"/>
      <c r="AF63" s="37"/>
    </row>
    <row r="64" spans="1:32">
      <c r="A64" s="19">
        <v>43890</v>
      </c>
      <c r="B64" s="41">
        <v>12.571</v>
      </c>
      <c r="C64" s="41">
        <v>649.51724999999999</v>
      </c>
      <c r="D64" s="40">
        <v>321.29278249473685</v>
      </c>
      <c r="E64" s="40">
        <v>2.7587591157894735</v>
      </c>
      <c r="F64" s="42">
        <v>40.382631578947368</v>
      </c>
      <c r="G64" s="42">
        <v>4.6519473684210526</v>
      </c>
      <c r="H64" s="43">
        <v>1.8822624684210523</v>
      </c>
      <c r="I64" s="38">
        <f t="shared" si="71"/>
        <v>1033.0566330263159</v>
      </c>
      <c r="J64" s="39"/>
      <c r="K64" s="56">
        <f t="shared" si="75"/>
        <v>7.9554494828881772E-5</v>
      </c>
      <c r="L64" s="56">
        <f t="shared" ref="L64:R64" si="78">C64/C52-1</f>
        <v>4.8099975916125137E-2</v>
      </c>
      <c r="M64" s="56">
        <f t="shared" si="78"/>
        <v>0.39745948559449951</v>
      </c>
      <c r="N64" s="56">
        <f t="shared" si="78"/>
        <v>-0.1145031188215031</v>
      </c>
      <c r="O64" s="56">
        <f t="shared" si="77"/>
        <v>0.32411932949567368</v>
      </c>
      <c r="P64" s="56">
        <f t="shared" si="78"/>
        <v>0.2755361214535168</v>
      </c>
      <c r="Q64" s="56">
        <f t="shared" si="78"/>
        <v>0.19734496800099977</v>
      </c>
      <c r="R64" s="56">
        <f t="shared" si="78"/>
        <v>0.13560422013014106</v>
      </c>
      <c r="T64" s="56">
        <f t="shared" si="72"/>
        <v>4.7321502957593964E-2</v>
      </c>
      <c r="U64" s="56">
        <f t="shared" si="73"/>
        <v>0.2228237233927588</v>
      </c>
      <c r="V64" s="56">
        <f t="shared" si="73"/>
        <v>6.8639950507104919E-2</v>
      </c>
      <c r="W64" s="56">
        <f t="shared" si="73"/>
        <v>-0.18867143312184453</v>
      </c>
      <c r="X64" s="56">
        <f t="shared" si="74"/>
        <v>0.23501001780812025</v>
      </c>
      <c r="Y64" s="56">
        <f t="shared" si="73"/>
        <v>-2.7012193491806835E-2</v>
      </c>
      <c r="Z64" s="56">
        <f t="shared" si="73"/>
        <v>-1.01164915589389E-2</v>
      </c>
      <c r="AA64" s="56">
        <f t="shared" si="73"/>
        <v>0.15699596882246736</v>
      </c>
      <c r="AC64" s="37"/>
      <c r="AD64" s="37"/>
      <c r="AE64" s="37"/>
      <c r="AF64" s="37"/>
    </row>
    <row r="65" spans="1:32">
      <c r="A65" s="19">
        <v>43921</v>
      </c>
      <c r="B65" s="41">
        <v>23.419</v>
      </c>
      <c r="C65" s="41">
        <v>915.46125000000006</v>
      </c>
      <c r="D65" s="40">
        <v>332.53780233181823</v>
      </c>
      <c r="E65" s="40">
        <v>6.4946201045454544</v>
      </c>
      <c r="F65" s="42">
        <v>49.872954545454547</v>
      </c>
      <c r="G65" s="42">
        <v>6.8354090909090903</v>
      </c>
      <c r="H65" s="43">
        <v>3.5883079363636368</v>
      </c>
      <c r="I65" s="38">
        <f t="shared" si="71"/>
        <v>1338.209344009091</v>
      </c>
      <c r="J65" s="39"/>
      <c r="K65" s="56">
        <f t="shared" si="75"/>
        <v>1.0660785178650198</v>
      </c>
      <c r="L65" s="56">
        <f t="shared" ref="L65:R65" si="79">C65/C53-1</f>
        <v>0.47520130783622072</v>
      </c>
      <c r="M65" s="56">
        <f t="shared" si="79"/>
        <v>0.23300989625132118</v>
      </c>
      <c r="N65" s="56">
        <f t="shared" si="79"/>
        <v>1.1889259923058728</v>
      </c>
      <c r="O65" s="56">
        <f t="shared" si="77"/>
        <v>0.39895570401340752</v>
      </c>
      <c r="P65" s="56">
        <f t="shared" si="79"/>
        <v>0.6397298512593057</v>
      </c>
      <c r="Q65" s="56">
        <f t="shared" si="79"/>
        <v>0.88447019970779861</v>
      </c>
      <c r="R65" s="56">
        <f t="shared" si="79"/>
        <v>0.41116253415334425</v>
      </c>
      <c r="T65" s="56">
        <f t="shared" si="72"/>
        <v>0.86293850926736138</v>
      </c>
      <c r="U65" s="56">
        <f t="shared" si="73"/>
        <v>0.4094487097917725</v>
      </c>
      <c r="V65" s="56">
        <f t="shared" si="73"/>
        <v>3.4999291766740992E-2</v>
      </c>
      <c r="W65" s="56">
        <f t="shared" si="73"/>
        <v>1.354181656301257</v>
      </c>
      <c r="X65" s="56">
        <f t="shared" si="74"/>
        <v>-2.0484473427177963E-2</v>
      </c>
      <c r="Y65" s="56">
        <f t="shared" si="73"/>
        <v>0.46936509585428543</v>
      </c>
      <c r="Z65" s="56">
        <f t="shared" si="73"/>
        <v>0.90638021878729358</v>
      </c>
      <c r="AA65" s="56">
        <f t="shared" si="73"/>
        <v>0.29538817256207639</v>
      </c>
      <c r="AC65" s="37"/>
      <c r="AD65" s="37"/>
      <c r="AE65" s="37"/>
      <c r="AF65" s="37"/>
    </row>
    <row r="66" spans="1:32">
      <c r="A66" s="19">
        <v>43951</v>
      </c>
      <c r="B66" s="41">
        <v>13.305</v>
      </c>
      <c r="C66" s="41">
        <v>721.92719999999997</v>
      </c>
      <c r="D66" s="40">
        <v>278.41506512857148</v>
      </c>
      <c r="E66" s="40">
        <v>3.9195592714285712</v>
      </c>
      <c r="F66" s="42">
        <v>48.851333333333329</v>
      </c>
      <c r="G66" s="42">
        <v>6.8805238095238099</v>
      </c>
      <c r="H66" s="43">
        <v>1.9848723571428568</v>
      </c>
      <c r="I66" s="38">
        <f t="shared" si="71"/>
        <v>1075.2835539</v>
      </c>
      <c r="J66" s="39"/>
      <c r="K66" s="56">
        <f t="shared" si="75"/>
        <v>7.6543409660975836E-2</v>
      </c>
      <c r="L66" s="56">
        <f t="shared" ref="L66:R66" si="80">C66/C54-1</f>
        <v>0.30884150860101633</v>
      </c>
      <c r="M66" s="56">
        <f t="shared" si="80"/>
        <v>0.11401295323824678</v>
      </c>
      <c r="N66" s="56">
        <f t="shared" si="80"/>
        <v>0.5136926495277343</v>
      </c>
      <c r="O66" s="56">
        <f t="shared" si="77"/>
        <v>0.44919834802483072</v>
      </c>
      <c r="P66" s="56">
        <f t="shared" si="80"/>
        <v>0.89139199413566539</v>
      </c>
      <c r="Q66" s="56">
        <f t="shared" si="80"/>
        <v>0.39520015395618779</v>
      </c>
      <c r="R66" s="56">
        <f t="shared" si="80"/>
        <v>0.25554634349741412</v>
      </c>
      <c r="T66" s="56">
        <f t="shared" si="72"/>
        <v>-0.43187155728254834</v>
      </c>
      <c r="U66" s="56">
        <f t="shared" si="73"/>
        <v>-0.21140605350581476</v>
      </c>
      <c r="V66" s="56">
        <f t="shared" si="73"/>
        <v>-0.1627566454812891</v>
      </c>
      <c r="W66" s="56">
        <f t="shared" si="73"/>
        <v>-0.39649137157609105</v>
      </c>
      <c r="X66" s="56">
        <f t="shared" si="74"/>
        <v>-5.2492596585559048E-2</v>
      </c>
      <c r="Y66" s="56">
        <f t="shared" si="73"/>
        <v>6.6001490203009272E-3</v>
      </c>
      <c r="Z66" s="56">
        <f t="shared" si="73"/>
        <v>-0.4468500495656148</v>
      </c>
      <c r="AA66" s="56">
        <f t="shared" si="73"/>
        <v>-0.19647582890237592</v>
      </c>
      <c r="AC66" s="37"/>
      <c r="AD66" s="37"/>
      <c r="AE66" s="37"/>
      <c r="AF66" s="37"/>
    </row>
    <row r="67" spans="1:32">
      <c r="A67" s="19">
        <v>43982</v>
      </c>
      <c r="B67" s="41">
        <v>11.704000000000001</v>
      </c>
      <c r="C67" s="41">
        <v>627.79650000000004</v>
      </c>
      <c r="D67" s="40">
        <v>268.30356093</v>
      </c>
      <c r="E67" s="40">
        <v>3.3340279750000001</v>
      </c>
      <c r="F67" s="42">
        <v>46.286999999999992</v>
      </c>
      <c r="G67" s="42">
        <v>5.3991499999999997</v>
      </c>
      <c r="H67" s="43">
        <v>1.7542289799999999</v>
      </c>
      <c r="I67" s="38">
        <f t="shared" si="71"/>
        <v>964.57846788500001</v>
      </c>
      <c r="J67" s="39"/>
      <c r="K67" s="56">
        <f t="shared" si="75"/>
        <v>-6.4652761128426328E-2</v>
      </c>
      <c r="L67" s="56">
        <f t="shared" ref="L67:R67" si="81">C67/C55-1</f>
        <v>7.1105015283549289E-2</v>
      </c>
      <c r="M67" s="56">
        <f t="shared" si="81"/>
        <v>0.15257528624836381</v>
      </c>
      <c r="N67" s="56">
        <f t="shared" si="81"/>
        <v>-0.20838592476914697</v>
      </c>
      <c r="O67" s="56">
        <f t="shared" si="77"/>
        <v>0.17702616147106198</v>
      </c>
      <c r="P67" s="56">
        <f t="shared" si="81"/>
        <v>0.20237374606484515</v>
      </c>
      <c r="Q67" s="56">
        <f t="shared" si="81"/>
        <v>5.9605878928776779E-3</v>
      </c>
      <c r="R67" s="56">
        <f t="shared" si="81"/>
        <v>0.10388272492617778</v>
      </c>
      <c r="T67" s="56">
        <f t="shared" si="72"/>
        <v>-0.12033070274332947</v>
      </c>
      <c r="U67" s="56">
        <f t="shared" si="73"/>
        <v>-0.1303880779114569</v>
      </c>
      <c r="V67" s="56">
        <f t="shared" si="73"/>
        <v>-3.6318092894513487E-2</v>
      </c>
      <c r="W67" s="56">
        <f t="shared" si="73"/>
        <v>-0.14938702437714668</v>
      </c>
      <c r="X67" s="56">
        <f t="shared" si="74"/>
        <v>-7.0638329631135255E-2</v>
      </c>
      <c r="Y67" s="56">
        <f t="shared" si="73"/>
        <v>-0.21529956883127677</v>
      </c>
      <c r="Z67" s="56">
        <f t="shared" si="73"/>
        <v>-0.11620060922953179</v>
      </c>
      <c r="AA67" s="56">
        <f t="shared" si="73"/>
        <v>-0.10295431899193297</v>
      </c>
      <c r="AC67" s="37"/>
      <c r="AD67" s="37"/>
      <c r="AE67" s="37"/>
      <c r="AF67" s="37"/>
    </row>
    <row r="68" spans="1:32">
      <c r="A68" s="19">
        <v>44012</v>
      </c>
      <c r="B68" s="41">
        <v>11.074999999999999</v>
      </c>
      <c r="C68" s="41">
        <v>626.44675000000007</v>
      </c>
      <c r="D68" s="40">
        <v>248.37232109090908</v>
      </c>
      <c r="E68" s="40">
        <v>3.1024109045454553</v>
      </c>
      <c r="F68" s="42">
        <v>43.017363636363633</v>
      </c>
      <c r="G68" s="42">
        <v>5.9409999999999998</v>
      </c>
      <c r="H68" s="43">
        <v>2.0407880227272726</v>
      </c>
      <c r="I68" s="38">
        <f t="shared" si="71"/>
        <v>939.99563365454549</v>
      </c>
      <c r="J68" s="39"/>
      <c r="K68" s="56">
        <f t="shared" si="75"/>
        <v>-0.12145010312549587</v>
      </c>
      <c r="L68" s="56">
        <f t="shared" ref="L68:R68" si="82">C68/C56-1</f>
        <v>-4.5199145864514789E-2</v>
      </c>
      <c r="M68" s="56">
        <f t="shared" si="82"/>
        <v>-7.2117576177903486E-2</v>
      </c>
      <c r="N68" s="56">
        <f t="shared" si="82"/>
        <v>0.11288846729040158</v>
      </c>
      <c r="O68" s="56">
        <f t="shared" si="77"/>
        <v>6.0419648522229252E-2</v>
      </c>
      <c r="P68" s="56">
        <f t="shared" si="82"/>
        <v>0.22161106256104457</v>
      </c>
      <c r="Q68" s="56">
        <f t="shared" si="82"/>
        <v>0.15196694400349275</v>
      </c>
      <c r="R68" s="56">
        <f t="shared" si="82"/>
        <v>-4.3119765189059911E-2</v>
      </c>
      <c r="T68" s="56">
        <f t="shared" si="72"/>
        <v>-5.3742310321257758E-2</v>
      </c>
      <c r="U68" s="56">
        <f t="shared" ref="U68:AA74" si="83">C68/C67-1</f>
        <v>-2.1499801289110998E-3</v>
      </c>
      <c r="V68" s="56">
        <f t="shared" si="83"/>
        <v>-7.4286154719694353E-2</v>
      </c>
      <c r="W68" s="56">
        <f t="shared" si="83"/>
        <v>-6.9470643975188873E-2</v>
      </c>
      <c r="X68" s="56">
        <f t="shared" si="74"/>
        <v>-0.24062693500087706</v>
      </c>
      <c r="Y68" s="56">
        <f t="shared" si="83"/>
        <v>0.1003583897465341</v>
      </c>
      <c r="Z68" s="56">
        <f t="shared" si="83"/>
        <v>0.16335327143396783</v>
      </c>
      <c r="AA68" s="56">
        <f t="shared" si="83"/>
        <v>-2.5485572246244037E-2</v>
      </c>
      <c r="AC68" s="37"/>
      <c r="AD68" s="37"/>
      <c r="AE68" s="37"/>
      <c r="AF68" s="37"/>
    </row>
    <row r="69" spans="1:32">
      <c r="A69" s="19">
        <v>44043</v>
      </c>
      <c r="B69" s="41">
        <v>11.119</v>
      </c>
      <c r="C69" s="41">
        <v>492.47480000000002</v>
      </c>
      <c r="D69" s="40">
        <v>276.40916366818186</v>
      </c>
      <c r="E69" s="40">
        <v>2.8142773045454543</v>
      </c>
      <c r="F69" s="42">
        <v>32.666227272727269</v>
      </c>
      <c r="G69" s="42">
        <v>5.8283636363636369</v>
      </c>
      <c r="H69" s="43">
        <v>1.6296350863636366</v>
      </c>
      <c r="I69" s="38">
        <f t="shared" si="71"/>
        <v>822.94146696818189</v>
      </c>
      <c r="J69" s="39"/>
      <c r="K69" s="56">
        <f t="shared" si="75"/>
        <v>0.10263784212614047</v>
      </c>
      <c r="L69" s="56">
        <f t="shared" ref="L69:R69" si="84">C69/C57-1</f>
        <v>-8.7310577138341339E-2</v>
      </c>
      <c r="M69" s="56">
        <f t="shared" si="84"/>
        <v>0.21287474336879431</v>
      </c>
      <c r="N69" s="56">
        <f t="shared" si="84"/>
        <v>0.1091939966987121</v>
      </c>
      <c r="O69" s="56">
        <f t="shared" si="77"/>
        <v>0.10815914249834724</v>
      </c>
      <c r="P69" s="56">
        <f t="shared" si="84"/>
        <v>0.43621680350362357</v>
      </c>
      <c r="Q69" s="56">
        <f t="shared" si="84"/>
        <v>0.26378535177652562</v>
      </c>
      <c r="R69" s="56">
        <f t="shared" si="84"/>
        <v>8.19023616339698E-3</v>
      </c>
      <c r="T69" s="56">
        <f t="shared" si="72"/>
        <v>3.9729119638827193E-3</v>
      </c>
      <c r="U69" s="56">
        <f t="shared" si="83"/>
        <v>-0.21386007669446772</v>
      </c>
      <c r="V69" s="56">
        <f t="shared" si="83"/>
        <v>0.11288231496218426</v>
      </c>
      <c r="W69" s="56">
        <f t="shared" si="83"/>
        <v>-9.2874093363276233E-2</v>
      </c>
      <c r="X69" s="56">
        <f t="shared" si="74"/>
        <v>-4.9191292461725933E-2</v>
      </c>
      <c r="Y69" s="56">
        <f t="shared" si="83"/>
        <v>-1.8959159002922554E-2</v>
      </c>
      <c r="Z69" s="56">
        <f t="shared" si="83"/>
        <v>-0.20146773294669695</v>
      </c>
      <c r="AA69" s="56">
        <f t="shared" si="83"/>
        <v>-0.12452628767144014</v>
      </c>
      <c r="AC69" s="37"/>
      <c r="AD69" s="37"/>
      <c r="AE69" s="37"/>
      <c r="AF69" s="37"/>
    </row>
    <row r="70" spans="1:32">
      <c r="A70" s="19">
        <v>44074</v>
      </c>
      <c r="B70" s="41">
        <v>9.6270000000000007</v>
      </c>
      <c r="C70" s="41">
        <v>516.96074999999996</v>
      </c>
      <c r="D70" s="40">
        <v>293.73665330476183</v>
      </c>
      <c r="E70" s="40">
        <v>2.3877018999999997</v>
      </c>
      <c r="F70" s="42">
        <v>31.059333333333335</v>
      </c>
      <c r="G70" s="42">
        <v>5.0864761904761906</v>
      </c>
      <c r="H70" s="43">
        <v>1.6632084333333335</v>
      </c>
      <c r="I70" s="38">
        <f t="shared" si="71"/>
        <v>860.52112316190471</v>
      </c>
      <c r="J70" s="39"/>
      <c r="K70" s="56">
        <f t="shared" si="75"/>
        <v>-0.1433529097704217</v>
      </c>
      <c r="L70" s="56">
        <f t="shared" ref="L70:R70" si="85">C70/C58-1</f>
        <v>-0.17715017671922217</v>
      </c>
      <c r="M70" s="56">
        <f t="shared" si="85"/>
        <v>0.16180904174202704</v>
      </c>
      <c r="N70" s="56">
        <f t="shared" si="85"/>
        <v>0.2007498747794072</v>
      </c>
      <c r="O70" s="56">
        <f t="shared" si="77"/>
        <v>-2.9076842169721173E-2</v>
      </c>
      <c r="P70" s="56">
        <f t="shared" si="85"/>
        <v>0.20294199551165493</v>
      </c>
      <c r="Q70" s="56">
        <f t="shared" si="85"/>
        <v>0.36369713887551436</v>
      </c>
      <c r="R70" s="56">
        <f t="shared" si="85"/>
        <v>-7.2500254920207063E-2</v>
      </c>
      <c r="T70" s="56">
        <f t="shared" si="72"/>
        <v>-0.13418472884252175</v>
      </c>
      <c r="U70" s="56">
        <f t="shared" si="83"/>
        <v>4.9720209034045837E-2</v>
      </c>
      <c r="V70" s="56">
        <f t="shared" si="83"/>
        <v>6.2687826288498005E-2</v>
      </c>
      <c r="W70" s="56">
        <f t="shared" si="83"/>
        <v>-0.15157546978631964</v>
      </c>
      <c r="X70" s="56">
        <f t="shared" si="74"/>
        <v>0.10972240535012867</v>
      </c>
      <c r="Y70" s="56">
        <f t="shared" si="83"/>
        <v>-0.12728914875158959</v>
      </c>
      <c r="Z70" s="56">
        <f t="shared" si="83"/>
        <v>2.0601757565622991E-2</v>
      </c>
      <c r="AA70" s="56">
        <f t="shared" si="83"/>
        <v>4.5665041442340959E-2</v>
      </c>
      <c r="AC70" s="37"/>
      <c r="AD70" s="37"/>
      <c r="AE70" s="37"/>
      <c r="AF70" s="37"/>
    </row>
    <row r="71" spans="1:32">
      <c r="A71" s="19">
        <v>44104</v>
      </c>
      <c r="B71" s="41">
        <v>10.388999999999999</v>
      </c>
      <c r="C71" s="41">
        <v>554.56500000000005</v>
      </c>
      <c r="D71" s="40">
        <v>281.87788239523809</v>
      </c>
      <c r="E71" s="40">
        <v>2.4417698428571435</v>
      </c>
      <c r="F71" s="42">
        <v>34.467238095238095</v>
      </c>
      <c r="G71" s="42">
        <v>4.7088095238095233</v>
      </c>
      <c r="H71" s="43">
        <v>1.5746267476190476</v>
      </c>
      <c r="I71" s="38">
        <f t="shared" si="71"/>
        <v>890.02432660476211</v>
      </c>
      <c r="J71" s="39"/>
      <c r="K71" s="56">
        <f t="shared" si="75"/>
        <v>-7.817213842058568E-2</v>
      </c>
      <c r="L71" s="56">
        <f t="shared" ref="L71:R71" si="86">C71/C59-1</f>
        <v>-0.16039210921647407</v>
      </c>
      <c r="M71" s="56">
        <f t="shared" si="86"/>
        <v>6.8462941927793786E-3</v>
      </c>
      <c r="N71" s="56">
        <f t="shared" si="86"/>
        <v>-9.7248452333126401E-2</v>
      </c>
      <c r="O71" s="56">
        <f t="shared" si="77"/>
        <v>5.7914480233483667E-2</v>
      </c>
      <c r="P71" s="56">
        <f t="shared" si="86"/>
        <v>7.433482176808659E-2</v>
      </c>
      <c r="Q71" s="56">
        <f t="shared" si="86"/>
        <v>5.4550378153157109E-2</v>
      </c>
      <c r="R71" s="56">
        <f t="shared" si="86"/>
        <v>-0.10623649542167124</v>
      </c>
      <c r="T71" s="56">
        <f t="shared" si="72"/>
        <v>7.9152383920224167E-2</v>
      </c>
      <c r="U71" s="56">
        <f t="shared" si="83"/>
        <v>7.274101563803459E-2</v>
      </c>
      <c r="V71" s="56">
        <f t="shared" si="83"/>
        <v>-4.0372118277046787E-2</v>
      </c>
      <c r="W71" s="56">
        <f t="shared" si="83"/>
        <v>2.2644343859316685E-2</v>
      </c>
      <c r="X71" s="56">
        <f t="shared" si="74"/>
        <v>3.8201783185287663E-3</v>
      </c>
      <c r="Y71" s="56">
        <f t="shared" si="83"/>
        <v>-7.4249176153385332E-2</v>
      </c>
      <c r="Z71" s="56">
        <f t="shared" si="83"/>
        <v>-5.3259521740611993E-2</v>
      </c>
      <c r="AA71" s="56">
        <f t="shared" si="83"/>
        <v>3.4285275106845203E-2</v>
      </c>
      <c r="AC71" s="37"/>
      <c r="AD71" s="37"/>
      <c r="AE71" s="37"/>
      <c r="AF71" s="37"/>
    </row>
    <row r="72" spans="1:32">
      <c r="A72" s="19">
        <v>44135</v>
      </c>
      <c r="B72" s="41">
        <v>11.436</v>
      </c>
      <c r="C72" s="41">
        <v>498.80824999999993</v>
      </c>
      <c r="D72" s="40">
        <v>299.49403166818189</v>
      </c>
      <c r="E72" s="40">
        <v>2.6856978363636368</v>
      </c>
      <c r="F72" s="42">
        <v>34.598909090909089</v>
      </c>
      <c r="G72" s="42">
        <v>4.4025281385281385</v>
      </c>
      <c r="H72" s="43">
        <v>1.5890280590909089</v>
      </c>
      <c r="I72" s="38">
        <f t="shared" si="71"/>
        <v>853.01444479307349</v>
      </c>
      <c r="J72" s="39"/>
      <c r="K72" s="56">
        <f t="shared" si="75"/>
        <v>8.2954545454545503E-2</v>
      </c>
      <c r="L72" s="56">
        <f t="shared" ref="L72:R72" si="87">C72/C60-1</f>
        <v>-0.10670179269162361</v>
      </c>
      <c r="M72" s="56">
        <f t="shared" si="87"/>
        <v>0.23133850729451755</v>
      </c>
      <c r="N72" s="56">
        <f t="shared" si="87"/>
        <v>-0.10538553794812633</v>
      </c>
      <c r="O72" s="56">
        <f t="shared" si="77"/>
        <v>0.13118859763760105</v>
      </c>
      <c r="P72" s="56">
        <f t="shared" si="87"/>
        <v>3.8385347753137289E-2</v>
      </c>
      <c r="Q72" s="56">
        <f t="shared" si="87"/>
        <v>8.857017475920248E-2</v>
      </c>
      <c r="R72" s="56">
        <f t="shared" si="87"/>
        <v>-6.6516735644328584E-4</v>
      </c>
      <c r="T72" s="56">
        <f t="shared" si="72"/>
        <v>0.10077967080565986</v>
      </c>
      <c r="U72" s="56">
        <f t="shared" si="83"/>
        <v>-0.10054141534355776</v>
      </c>
      <c r="V72" s="56">
        <f t="shared" si="83"/>
        <v>6.2495677643282121E-2</v>
      </c>
      <c r="W72" s="56">
        <f t="shared" si="83"/>
        <v>9.9898028563195851E-2</v>
      </c>
      <c r="X72" s="56">
        <f t="shared" si="74"/>
        <v>0.10701900743060744</v>
      </c>
      <c r="Y72" s="56">
        <f t="shared" si="83"/>
        <v>-6.5044335247095963E-2</v>
      </c>
      <c r="Z72" s="56">
        <f t="shared" si="83"/>
        <v>9.1458572602283184E-3</v>
      </c>
      <c r="AA72" s="56">
        <f t="shared" si="83"/>
        <v>-4.158300026795092E-2</v>
      </c>
      <c r="AC72" s="37"/>
      <c r="AD72" s="37"/>
      <c r="AE72" s="37"/>
      <c r="AF72" s="37"/>
    </row>
    <row r="73" spans="1:32">
      <c r="A73" s="19">
        <v>44165</v>
      </c>
      <c r="B73" s="41">
        <v>7.931</v>
      </c>
      <c r="C73" s="41">
        <v>624.64099999999996</v>
      </c>
      <c r="D73" s="40">
        <v>307.65887956500001</v>
      </c>
      <c r="E73" s="40">
        <v>2.1033804600000003</v>
      </c>
      <c r="F73" s="42">
        <v>38.301650000000002</v>
      </c>
      <c r="G73" s="42">
        <v>3.8566815789473683</v>
      </c>
      <c r="H73" s="43">
        <v>1.5821359849999999</v>
      </c>
      <c r="I73" s="38">
        <f t="shared" si="71"/>
        <v>986.07472758894744</v>
      </c>
      <c r="J73" s="39"/>
      <c r="K73" s="56">
        <f t="shared" si="75"/>
        <v>-0.25954626085332833</v>
      </c>
      <c r="L73" s="56">
        <f t="shared" ref="L73:R73" si="88">C73/C61-1</f>
        <v>3.7261583322539593E-2</v>
      </c>
      <c r="M73" s="56">
        <f t="shared" si="88"/>
        <v>0.27323649948813578</v>
      </c>
      <c r="N73" s="56">
        <f t="shared" si="88"/>
        <v>-0.22272058861284771</v>
      </c>
      <c r="O73" s="56">
        <f t="shared" si="77"/>
        <v>0.12340715712441397</v>
      </c>
      <c r="P73" s="56">
        <f t="shared" si="88"/>
        <v>0.11647099423838592</v>
      </c>
      <c r="Q73" s="56">
        <f t="shared" si="88"/>
        <v>-2.6815120825696148E-2</v>
      </c>
      <c r="R73" s="56">
        <f t="shared" si="88"/>
        <v>0.10029146542007861</v>
      </c>
      <c r="T73" s="56">
        <f t="shared" si="72"/>
        <v>-0.30648828261629935</v>
      </c>
      <c r="U73" s="56">
        <f t="shared" si="83"/>
        <v>0.25226677786504137</v>
      </c>
      <c r="V73" s="56">
        <f t="shared" si="83"/>
        <v>2.7262138919229573E-2</v>
      </c>
      <c r="W73" s="56">
        <f t="shared" si="83"/>
        <v>-0.2168216276899112</v>
      </c>
      <c r="X73" s="56">
        <f t="shared" si="74"/>
        <v>-0.21881243426137709</v>
      </c>
      <c r="Y73" s="56">
        <f t="shared" si="83"/>
        <v>-0.12398479746304558</v>
      </c>
      <c r="Z73" s="56">
        <f t="shared" si="83"/>
        <v>-4.3372891066832953E-3</v>
      </c>
      <c r="AA73" s="56">
        <f t="shared" si="83"/>
        <v>0.15598831134465962</v>
      </c>
      <c r="AC73" s="37"/>
      <c r="AD73" s="37"/>
      <c r="AE73" s="37"/>
      <c r="AF73" s="37"/>
    </row>
    <row r="74" spans="1:32">
      <c r="A74" s="19">
        <v>44196</v>
      </c>
      <c r="B74" s="41">
        <v>8.7739999999999991</v>
      </c>
      <c r="C74" s="41">
        <v>525.8922</v>
      </c>
      <c r="D74" s="40">
        <v>272.92998920909088</v>
      </c>
      <c r="E74" s="40">
        <v>2.5089531772727272</v>
      </c>
      <c r="F74" s="42">
        <v>29.920772727272727</v>
      </c>
      <c r="G74" s="42">
        <v>3.0150000000000001</v>
      </c>
      <c r="H74" s="43">
        <v>1.3764769818181821</v>
      </c>
      <c r="I74" s="38">
        <f t="shared" si="71"/>
        <v>844.41739209545449</v>
      </c>
      <c r="J74" s="39"/>
      <c r="K74" s="56">
        <f t="shared" si="75"/>
        <v>-0.2108292858427776</v>
      </c>
      <c r="L74" s="56">
        <f t="shared" ref="L74:R74" si="89">C74/C62-1</f>
        <v>5.1898305927056132E-3</v>
      </c>
      <c r="M74" s="56">
        <f t="shared" si="89"/>
        <v>0.20190752861749184</v>
      </c>
      <c r="N74" s="56">
        <f t="shared" si="89"/>
        <v>0.18235877027607073</v>
      </c>
      <c r="O74" s="56">
        <f t="shared" si="77"/>
        <v>0.15906707543864784</v>
      </c>
      <c r="P74" s="56">
        <f t="shared" si="89"/>
        <v>-0.24243511970996801</v>
      </c>
      <c r="Q74" s="56">
        <f t="shared" si="89"/>
        <v>5.5900354645910477E-2</v>
      </c>
      <c r="R74" s="56">
        <f t="shared" si="89"/>
        <v>6.160594599413538E-2</v>
      </c>
      <c r="T74" s="56">
        <f t="shared" si="72"/>
        <v>0.10629176648594107</v>
      </c>
      <c r="U74" s="56">
        <f t="shared" si="83"/>
        <v>-0.15808888625626549</v>
      </c>
      <c r="V74" s="56">
        <f t="shared" si="83"/>
        <v>-0.1128811572252113</v>
      </c>
      <c r="W74" s="56">
        <f t="shared" si="83"/>
        <v>0.19281947559440904</v>
      </c>
      <c r="X74" s="56">
        <f t="shared" si="74"/>
        <v>0.50980304205292404</v>
      </c>
      <c r="Y74" s="56">
        <f t="shared" si="83"/>
        <v>-0.21823984213316738</v>
      </c>
      <c r="Z74" s="56">
        <f t="shared" si="83"/>
        <v>-0.12998819642030823</v>
      </c>
      <c r="AA74" s="56">
        <f t="shared" si="83"/>
        <v>-0.14365780962651731</v>
      </c>
      <c r="AC74" s="37"/>
      <c r="AD74" s="37"/>
      <c r="AE74" s="37"/>
      <c r="AF74" s="37"/>
    </row>
    <row r="75" spans="1:32">
      <c r="A75" s="19">
        <v>44227</v>
      </c>
      <c r="B75" s="41">
        <v>9.0909999999999993</v>
      </c>
      <c r="C75" s="41">
        <v>651.41424999999992</v>
      </c>
      <c r="D75" s="40">
        <v>366.34853716315786</v>
      </c>
      <c r="E75" s="40">
        <v>2.8516199842105259</v>
      </c>
      <c r="F75" s="42">
        <v>45.174473684210525</v>
      </c>
      <c r="G75" s="42">
        <v>3.9831052631578947</v>
      </c>
      <c r="H75" s="43">
        <v>1.7726778210526317</v>
      </c>
      <c r="I75" s="38">
        <f t="shared" si="71"/>
        <v>1080.6356639157898</v>
      </c>
      <c r="J75" s="39"/>
      <c r="K75" s="56">
        <f t="shared" ref="K75" si="90">B75/B63-1</f>
        <v>-0.24260601516287605</v>
      </c>
      <c r="L75" s="56">
        <f t="shared" ref="L75" si="91">C75/C63-1</f>
        <v>0.22639513986133752</v>
      </c>
      <c r="M75" s="56">
        <f t="shared" ref="M75" si="92">D75/D63-1</f>
        <v>0.21849821705472139</v>
      </c>
      <c r="N75" s="56">
        <f t="shared" ref="N75" si="93">E75/E63-1</f>
        <v>-0.16136180870994543</v>
      </c>
      <c r="O75" s="56">
        <f t="shared" ref="O75" si="94">F76/F64-1</f>
        <v>8.6905522176026428E-2</v>
      </c>
      <c r="P75" s="56">
        <f t="shared" ref="P75" si="95">G75/G63-1</f>
        <v>-0.16690526651279547</v>
      </c>
      <c r="Q75" s="56">
        <f t="shared" ref="Q75" si="96">H75/H63-1</f>
        <v>-6.7747155203485954E-2</v>
      </c>
      <c r="R75" s="56">
        <f t="shared" ref="R75" si="97">I75/I63-1</f>
        <v>0.21028321869795263</v>
      </c>
      <c r="T75" s="56">
        <f t="shared" ref="T75" si="98">B75/B74-1</f>
        <v>3.6129473444267202E-2</v>
      </c>
      <c r="U75" s="56">
        <f t="shared" ref="U75" si="99">C75/C74-1</f>
        <v>0.23868399265096518</v>
      </c>
      <c r="V75" s="56">
        <f t="shared" ref="V75" si="100">D75/D74-1</f>
        <v>0.34228026104708964</v>
      </c>
      <c r="W75" s="56">
        <f t="shared" ref="W75" si="101">E75/E74-1</f>
        <v>0.13657760138444797</v>
      </c>
      <c r="X75" s="56">
        <f t="shared" ref="X75" si="102">F76/F75-1</f>
        <v>-2.8387014091563301E-2</v>
      </c>
      <c r="Y75" s="56">
        <f t="shared" ref="Y75" si="103">G75/G74-1</f>
        <v>0.32109627302086063</v>
      </c>
      <c r="Z75" s="56">
        <f t="shared" ref="Z75" si="104">H75/H74-1</f>
        <v>0.28783687956126203</v>
      </c>
      <c r="AA75" s="56">
        <f t="shared" ref="AA75" si="105">I75/I74-1</f>
        <v>0.27974112569395393</v>
      </c>
      <c r="AC75" s="37"/>
      <c r="AD75" s="37"/>
      <c r="AE75" s="37"/>
      <c r="AF75" s="37"/>
    </row>
    <row r="76" spans="1:32">
      <c r="A76" s="19">
        <v>44255</v>
      </c>
      <c r="B76" s="41">
        <v>10.11</v>
      </c>
      <c r="C76" s="41">
        <v>681.11900000000003</v>
      </c>
      <c r="D76" s="40">
        <v>342.27476496315796</v>
      </c>
      <c r="E76" s="43">
        <v>3.478893278947369</v>
      </c>
      <c r="F76" s="42">
        <v>43.892105263157887</v>
      </c>
      <c r="G76" s="42">
        <v>4.2843684210526316</v>
      </c>
      <c r="H76" s="43">
        <v>1.706320347368421</v>
      </c>
      <c r="I76" s="38">
        <f t="shared" si="71"/>
        <v>1086.8654522736845</v>
      </c>
      <c r="J76" s="39"/>
      <c r="K76" s="56">
        <f t="shared" ref="K76" si="106">B76/B64-1</f>
        <v>-0.19576803754673455</v>
      </c>
      <c r="L76" s="56">
        <f t="shared" ref="L76" si="107">C76/C64-1</f>
        <v>4.8654212032090083E-2</v>
      </c>
      <c r="M76" s="56">
        <f t="shared" ref="M76" si="108">D76/D64-1</f>
        <v>6.5304867123072707E-2</v>
      </c>
      <c r="N76" s="56">
        <f t="shared" ref="N76" si="109">E76/E64-1</f>
        <v>0.26103553551895198</v>
      </c>
      <c r="O76" s="56">
        <f t="shared" ref="O76" si="110">F77/F65-1</f>
        <v>-0.1047138549472445</v>
      </c>
      <c r="P76" s="56">
        <f t="shared" ref="P76" si="111">G76/G64-1</f>
        <v>-7.9016144908187869E-2</v>
      </c>
      <c r="Q76" s="56">
        <f t="shared" ref="Q76" si="112">H76/H64-1</f>
        <v>-9.3473744498673184E-2</v>
      </c>
      <c r="R76" s="56">
        <f t="shared" ref="R76" si="113">I76/I64-1</f>
        <v>5.2086998454031308E-2</v>
      </c>
      <c r="T76" s="56">
        <f t="shared" ref="T76" si="114">B76/B75-1</f>
        <v>0.11208887911120891</v>
      </c>
      <c r="U76" s="56">
        <f t="shared" ref="U76" si="115">C76/C75-1</f>
        <v>4.5600399438606276E-2</v>
      </c>
      <c r="V76" s="56">
        <f t="shared" ref="V76" si="116">D76/D75-1</f>
        <v>-6.5712756454322507E-2</v>
      </c>
      <c r="W76" s="56">
        <f t="shared" ref="W76" si="117">E76/E75-1</f>
        <v>0.21997085804211891</v>
      </c>
      <c r="X76" s="56">
        <f t="shared" ref="X76" si="118">F77/F76-1</f>
        <v>1.7280099682756678E-2</v>
      </c>
      <c r="Y76" s="56">
        <f t="shared" ref="Y76" si="119">G76/G75-1</f>
        <v>7.5635248880138395E-2</v>
      </c>
      <c r="Z76" s="56">
        <f t="shared" ref="Z76" si="120">H76/H75-1</f>
        <v>-3.7433465289709034E-2</v>
      </c>
      <c r="AA76" s="56">
        <f t="shared" ref="AA76" si="121">I76/I75-1</f>
        <v>5.7649294446939781E-3</v>
      </c>
    </row>
    <row r="77" spans="1:32">
      <c r="A77" s="19">
        <v>44286</v>
      </c>
      <c r="B77" s="41">
        <v>9.7059999999999995</v>
      </c>
      <c r="C77" s="41">
        <v>703.56500000000005</v>
      </c>
      <c r="D77" s="40">
        <v>294.47276277391302</v>
      </c>
      <c r="E77" s="40">
        <v>2.6389619652173919</v>
      </c>
      <c r="F77" s="42">
        <v>44.650565217391303</v>
      </c>
      <c r="G77" s="42">
        <v>3.3965652173913048</v>
      </c>
      <c r="H77" s="43">
        <v>1.6530245608695655</v>
      </c>
      <c r="I77" s="38">
        <f t="shared" si="71"/>
        <v>1060.0828797347826</v>
      </c>
      <c r="J77" s="39"/>
      <c r="K77" s="56">
        <f t="shared" ref="K77" si="122">B77/B65-1</f>
        <v>-0.58555019428669031</v>
      </c>
      <c r="L77" s="56">
        <f t="shared" ref="L77" si="123">C77/C65-1</f>
        <v>-0.23146392051001607</v>
      </c>
      <c r="M77" s="56">
        <f t="shared" ref="M77" si="124">D77/D65-1</f>
        <v>-0.11446830793667939</v>
      </c>
      <c r="N77" s="56">
        <f t="shared" ref="N77" si="125">E77/E65-1</f>
        <v>-0.5936695414454749</v>
      </c>
      <c r="O77" s="56">
        <f t="shared" ref="O77" si="126">F78/F66-1</f>
        <v>-0.21196282598905514</v>
      </c>
      <c r="P77" s="56">
        <f t="shared" ref="P77" si="127">G77/G65-1</f>
        <v>-0.50309262076081951</v>
      </c>
      <c r="Q77" s="56">
        <f t="shared" ref="Q77" si="128">H77/H65-1</f>
        <v>-0.53933035007449015</v>
      </c>
      <c r="R77" s="56">
        <f t="shared" ref="R77" si="129">I77/I65-1</f>
        <v>-0.20783479469742727</v>
      </c>
      <c r="T77" s="56">
        <f t="shared" ref="T77" si="130">B77/B76-1</f>
        <v>-3.9960435212660683E-2</v>
      </c>
      <c r="U77" s="56">
        <f t="shared" ref="U77" si="131">C77/C76-1</f>
        <v>3.2954593837493995E-2</v>
      </c>
      <c r="V77" s="56">
        <f t="shared" ref="V77" si="132">D77/D76-1</f>
        <v>-0.1396597327132495</v>
      </c>
      <c r="W77" s="56">
        <f t="shared" ref="W77" si="133">E77/E76-1</f>
        <v>-0.24143635529518759</v>
      </c>
      <c r="X77" s="56">
        <f t="shared" ref="X77" si="134">F78/F77-1</f>
        <v>-0.13782353080555632</v>
      </c>
      <c r="Y77" s="56">
        <f t="shared" ref="Y77" si="135">G77/G76-1</f>
        <v>-0.20721915493980825</v>
      </c>
      <c r="Z77" s="56">
        <f t="shared" ref="Z77" si="136">H77/H76-1</f>
        <v>-3.123433801926534E-2</v>
      </c>
      <c r="AA77" s="56">
        <f t="shared" ref="AA77" si="137">I77/I76-1</f>
        <v>-2.4642031341481685E-2</v>
      </c>
    </row>
    <row r="78" spans="1:32">
      <c r="A78" s="19">
        <v>44316</v>
      </c>
      <c r="B78" s="41">
        <v>9.3859999999999992</v>
      </c>
      <c r="C78" s="41">
        <v>524.28399999999999</v>
      </c>
      <c r="D78" s="40">
        <v>270.82155012857146</v>
      </c>
      <c r="E78" s="40">
        <v>2.2870806809523807</v>
      </c>
      <c r="F78" s="42">
        <v>38.49666666666667</v>
      </c>
      <c r="G78" s="42">
        <v>3.0003809523809526</v>
      </c>
      <c r="H78" s="43">
        <v>1.4494704857142855</v>
      </c>
      <c r="I78" s="38">
        <f t="shared" si="71"/>
        <v>849.72514891428568</v>
      </c>
      <c r="J78" s="39"/>
      <c r="K78" s="56">
        <f t="shared" ref="K78" si="138">B78/B66-1</f>
        <v>-0.29455092070650135</v>
      </c>
      <c r="L78" s="56">
        <f t="shared" ref="L78" si="139">C78/C66-1</f>
        <v>-0.273771648997295</v>
      </c>
      <c r="M78" s="56">
        <f t="shared" ref="M78" si="140">D78/D66-1</f>
        <v>-2.7274080863739725E-2</v>
      </c>
      <c r="N78" s="56">
        <f t="shared" ref="N78" si="141">E78/E66-1</f>
        <v>-0.41649544691824425</v>
      </c>
      <c r="O78" s="56">
        <f t="shared" ref="O78" si="142">F79/F67-1</f>
        <v>-0.18263551321105276</v>
      </c>
      <c r="P78" s="56">
        <f t="shared" ref="P78" si="143">G78/G66-1</f>
        <v>-0.5639313175215066</v>
      </c>
      <c r="Q78" s="56">
        <f t="shared" ref="Q78" si="144">H78/H66-1</f>
        <v>-0.26974121005909946</v>
      </c>
      <c r="R78" s="56">
        <f t="shared" ref="R78" si="145">I78/I66-1</f>
        <v>-0.20976644176098969</v>
      </c>
      <c r="T78" s="56">
        <f t="shared" ref="T78" si="146">B78/B77-1</f>
        <v>-3.296929734185039E-2</v>
      </c>
      <c r="U78" s="56">
        <f t="shared" ref="U78" si="147">C78/C77-1</f>
        <v>-0.25481796280372115</v>
      </c>
      <c r="V78" s="56">
        <f t="shared" ref="V78" si="148">D78/D77-1</f>
        <v>-8.0317148596524723E-2</v>
      </c>
      <c r="W78" s="56">
        <f t="shared" ref="W78" si="149">E78/E77-1</f>
        <v>-0.13334079418458911</v>
      </c>
      <c r="X78" s="56">
        <f t="shared" ref="X78" si="150">F79/F78-1</f>
        <v>-1.7230496146852681E-2</v>
      </c>
      <c r="Y78" s="56">
        <f t="shared" ref="Y78" si="151">G78/G77-1</f>
        <v>-0.1166426197211774</v>
      </c>
      <c r="Z78" s="56">
        <f t="shared" ref="Z78" si="152">H78/H77-1</f>
        <v>-0.12314038156105878</v>
      </c>
      <c r="AA78" s="56">
        <f t="shared" ref="AA78" si="153">I78/I77-1</f>
        <v>-0.19843517411876832</v>
      </c>
    </row>
    <row r="79" spans="1:32">
      <c r="A79" s="19">
        <v>44347</v>
      </c>
      <c r="B79" s="41">
        <v>8.6950000000000003</v>
      </c>
      <c r="C79" s="41">
        <v>591.23900000000003</v>
      </c>
      <c r="D79" s="40">
        <v>282.03927505499996</v>
      </c>
      <c r="E79" s="40">
        <v>2.7906691149999996</v>
      </c>
      <c r="F79" s="42">
        <v>37.833349999999996</v>
      </c>
      <c r="G79" s="42">
        <v>3.01105</v>
      </c>
      <c r="H79" s="43">
        <v>1.4718531350000001</v>
      </c>
      <c r="I79" s="38">
        <f t="shared" si="71"/>
        <v>927.08019730499996</v>
      </c>
      <c r="J79" s="39"/>
      <c r="K79" s="56">
        <f t="shared" ref="K79" si="154">B79/B67-1</f>
        <v>-0.25709159261790837</v>
      </c>
      <c r="L79" s="56">
        <f t="shared" ref="L79" si="155">C79/C67-1</f>
        <v>-5.8231449203683061E-2</v>
      </c>
      <c r="M79" s="56">
        <f t="shared" ref="M79" si="156">D79/D67-1</f>
        <v>5.1194676944983142E-2</v>
      </c>
      <c r="N79" s="56">
        <f t="shared" ref="N79" si="157">E79/E67-1</f>
        <v>-0.16297369550415985</v>
      </c>
      <c r="O79" s="56">
        <f t="shared" ref="O79" si="158">F80/F68-1</f>
        <v>-0.12504041708316493</v>
      </c>
      <c r="P79" s="56">
        <f t="shared" ref="P79" si="159">G79/G67-1</f>
        <v>-0.44231036366835519</v>
      </c>
      <c r="Q79" s="56">
        <f t="shared" ref="Q79" si="160">H79/H67-1</f>
        <v>-0.16096863534884698</v>
      </c>
      <c r="R79" s="56">
        <f t="shared" ref="R79" si="161">I79/I67-1</f>
        <v>-3.8875293020194879E-2</v>
      </c>
      <c r="T79" s="56">
        <f t="shared" ref="T79" si="162">B79/B78-1</f>
        <v>-7.3620285531642793E-2</v>
      </c>
      <c r="U79" s="56">
        <f t="shared" ref="U79" si="163">C79/C78-1</f>
        <v>0.12770750204087866</v>
      </c>
      <c r="V79" s="56">
        <f t="shared" ref="V79" si="164">D79/D78-1</f>
        <v>4.1421094152599425E-2</v>
      </c>
      <c r="W79" s="56">
        <f t="shared" ref="W79" si="165">E79/E78-1</f>
        <v>0.22018831178177578</v>
      </c>
      <c r="X79" s="56">
        <f t="shared" ref="X79" si="166">F80/F79-1</f>
        <v>-5.1514194366992783E-3</v>
      </c>
      <c r="Y79" s="56">
        <f t="shared" ref="Y79" si="167">G79/G78-1</f>
        <v>3.5558976637886097E-3</v>
      </c>
      <c r="Z79" s="56">
        <f t="shared" ref="Z79" si="168">H79/H78-1</f>
        <v>1.5441948978136555E-2</v>
      </c>
      <c r="AA79" s="56">
        <f t="shared" ref="AA79" si="169">I79/I78-1</f>
        <v>9.1035375956040276E-2</v>
      </c>
    </row>
    <row r="80" spans="1:32">
      <c r="A80" s="19">
        <v>44377</v>
      </c>
      <c r="B80" s="41">
        <v>9.0269999999999992</v>
      </c>
      <c r="C80" s="41">
        <v>653.702</v>
      </c>
      <c r="D80" s="40">
        <v>262.49612272272725</v>
      </c>
      <c r="E80" s="40">
        <v>2.6699909000000002</v>
      </c>
      <c r="F80" s="42">
        <v>37.63845454545455</v>
      </c>
      <c r="G80" s="42">
        <v>2.5225909090909093</v>
      </c>
      <c r="H80" s="43">
        <v>1.2257241954545455</v>
      </c>
      <c r="I80" s="38">
        <f t="shared" si="71"/>
        <v>969.28188327272733</v>
      </c>
      <c r="J80" s="39"/>
      <c r="K80" s="56">
        <f t="shared" ref="K80:K81" si="170">B80/B68-1</f>
        <v>-0.18492099322799094</v>
      </c>
      <c r="L80" s="56">
        <f t="shared" ref="L80:L81" si="171">C80/C68-1</f>
        <v>4.3507688402884881E-2</v>
      </c>
      <c r="M80" s="56">
        <f t="shared" ref="M80:M81" si="172">D80/D68-1</f>
        <v>5.6865441244753567E-2</v>
      </c>
      <c r="N80" s="56">
        <f t="shared" ref="N80:N81" si="173">E80/E68-1</f>
        <v>-0.1393819251704862</v>
      </c>
      <c r="O80" s="56">
        <f t="shared" ref="O80:O81" si="174">F81/F69-1</f>
        <v>-2.1354183335489885E-2</v>
      </c>
      <c r="P80" s="56">
        <f t="shared" ref="P80:P81" si="175">G80/G68-1</f>
        <v>-0.5753928784563358</v>
      </c>
      <c r="Q80" s="56">
        <f t="shared" ref="Q80:Q81" si="176">H80/H68-1</f>
        <v>-0.39938681440490342</v>
      </c>
      <c r="R80" s="56">
        <f t="shared" ref="R80:R81" si="177">I80/I68-1</f>
        <v>3.1155729420063061E-2</v>
      </c>
      <c r="T80" s="56">
        <f t="shared" ref="T80:T81" si="178">B80/B79-1</f>
        <v>3.8182863714778525E-2</v>
      </c>
      <c r="U80" s="56">
        <f t="shared" ref="U80:U81" si="179">C80/C79-1</f>
        <v>0.10564763149927514</v>
      </c>
      <c r="V80" s="56">
        <f t="shared" ref="V80:V81" si="180">D80/D79-1</f>
        <v>-6.929230806050557E-2</v>
      </c>
      <c r="W80" s="56">
        <f t="shared" ref="W80:W81" si="181">E80/E79-1</f>
        <v>-4.3243469586325189E-2</v>
      </c>
      <c r="X80" s="56">
        <f t="shared" ref="X80:X81" si="182">F81/F80-1</f>
        <v>-0.15063816905502025</v>
      </c>
      <c r="Y80" s="56">
        <f t="shared" ref="Y80:Y81" si="183">G80/G79-1</f>
        <v>-0.1622221786118101</v>
      </c>
      <c r="Z80" s="56">
        <f t="shared" ref="Z80:Z81" si="184">H80/H79-1</f>
        <v>-0.16722384434467008</v>
      </c>
      <c r="AA80" s="56">
        <f t="shared" ref="AA80:AA81" si="185">I80/I79-1</f>
        <v>4.5521073678854052E-2</v>
      </c>
    </row>
    <row r="81" spans="1:27">
      <c r="A81" s="19">
        <v>44408</v>
      </c>
      <c r="B81" s="41">
        <v>7.6710000000000003</v>
      </c>
      <c r="C81" s="41">
        <v>543.29724999999996</v>
      </c>
      <c r="D81" s="40">
        <v>268.89961163809522</v>
      </c>
      <c r="E81" s="40">
        <v>3.2563603285714291</v>
      </c>
      <c r="F81" s="42">
        <v>31.968666666666671</v>
      </c>
      <c r="G81" s="42">
        <v>2.1618571428571434</v>
      </c>
      <c r="H81" s="43">
        <v>1.0462014904761905</v>
      </c>
      <c r="I81" s="38">
        <f t="shared" ref="I81" si="186">SUM(B81:H81)</f>
        <v>858.30094726666664</v>
      </c>
      <c r="J81" s="39"/>
      <c r="K81" s="56">
        <f t="shared" si="170"/>
        <v>-0.31009982912132383</v>
      </c>
      <c r="L81" s="56">
        <f t="shared" si="171"/>
        <v>0.10319807226684485</v>
      </c>
      <c r="M81" s="56">
        <f t="shared" si="172"/>
        <v>-2.7168245547392722E-2</v>
      </c>
      <c r="N81" s="56">
        <f t="shared" si="173"/>
        <v>0.1570858078953159</v>
      </c>
      <c r="O81" s="56">
        <f t="shared" si="174"/>
        <v>-1</v>
      </c>
      <c r="P81" s="56">
        <f t="shared" si="175"/>
        <v>-0.62907991372241434</v>
      </c>
      <c r="Q81" s="56">
        <f t="shared" si="176"/>
        <v>-0.35801487140861599</v>
      </c>
      <c r="R81" s="56">
        <f t="shared" si="177"/>
        <v>4.2967187482669367E-2</v>
      </c>
      <c r="T81" s="56">
        <f t="shared" si="178"/>
        <v>-0.15021601861083411</v>
      </c>
      <c r="U81" s="56">
        <f t="shared" si="179"/>
        <v>-0.16889155915080578</v>
      </c>
      <c r="V81" s="56">
        <f t="shared" si="180"/>
        <v>2.4394603809565263E-2</v>
      </c>
      <c r="W81" s="56">
        <f t="shared" si="181"/>
        <v>0.21961476669131308</v>
      </c>
      <c r="X81" s="56">
        <f t="shared" si="182"/>
        <v>-1</v>
      </c>
      <c r="Y81" s="56">
        <f t="shared" si="183"/>
        <v>-0.14300129479328338</v>
      </c>
      <c r="Z81" s="56">
        <f t="shared" si="184"/>
        <v>-0.14646256118961665</v>
      </c>
      <c r="AA81" s="56">
        <f t="shared" si="185"/>
        <v>-0.11449810207051392</v>
      </c>
    </row>
    <row r="82" spans="1:27">
      <c r="A82" s="19">
        <v>44439</v>
      </c>
      <c r="B82" s="41"/>
      <c r="C82" s="41"/>
      <c r="D82" s="40"/>
      <c r="E82" s="40"/>
      <c r="F82" s="42"/>
      <c r="G82" s="42"/>
      <c r="H82" s="43"/>
      <c r="I82" s="43"/>
      <c r="J82" s="39"/>
      <c r="K82" s="37"/>
    </row>
    <row r="83" spans="1:27">
      <c r="A83" s="19">
        <v>44469</v>
      </c>
      <c r="B83" s="41"/>
      <c r="C83" s="41"/>
      <c r="D83" s="40"/>
      <c r="E83" s="40"/>
      <c r="F83" s="42"/>
      <c r="G83" s="42"/>
      <c r="H83" s="43"/>
      <c r="I83" s="43"/>
      <c r="J83" s="39"/>
      <c r="K83" s="37"/>
    </row>
    <row r="84" spans="1:27">
      <c r="A84" s="19">
        <v>44500</v>
      </c>
      <c r="B84" s="41"/>
      <c r="C84" s="41"/>
      <c r="D84" s="40"/>
      <c r="E84" s="40"/>
      <c r="F84" s="42"/>
      <c r="G84" s="42"/>
      <c r="H84" s="43"/>
      <c r="I84" s="43"/>
      <c r="J84" s="39"/>
      <c r="K84" s="37"/>
    </row>
    <row r="85" spans="1:27">
      <c r="A85" s="19">
        <v>44530</v>
      </c>
      <c r="B85" s="41"/>
      <c r="C85" s="41"/>
      <c r="D85" s="40"/>
      <c r="E85" s="40"/>
      <c r="F85" s="42"/>
      <c r="G85" s="42"/>
      <c r="H85" s="43"/>
      <c r="I85" s="43"/>
      <c r="J85" s="39"/>
      <c r="K85" s="37"/>
    </row>
    <row r="86" spans="1:27">
      <c r="A86" s="19">
        <v>44561</v>
      </c>
      <c r="B86" s="41"/>
      <c r="C86" s="41"/>
      <c r="D86" s="40"/>
      <c r="E86" s="40"/>
      <c r="F86" s="42"/>
      <c r="G86" s="42"/>
      <c r="H86" s="43"/>
      <c r="I86" s="43"/>
      <c r="J86" s="39"/>
      <c r="K86" s="37"/>
    </row>
    <row r="87" spans="1:27">
      <c r="F87" s="42"/>
    </row>
    <row r="88" spans="1:27">
      <c r="B88" s="37"/>
      <c r="C88" s="37"/>
      <c r="D88" s="37"/>
      <c r="E88" s="37"/>
      <c r="G88" s="37"/>
      <c r="H88" s="37"/>
      <c r="I88" s="37"/>
    </row>
    <row r="89" spans="1:27">
      <c r="B89" s="37"/>
      <c r="C89" s="37"/>
      <c r="D89" s="37"/>
      <c r="E89" s="37"/>
      <c r="F89" s="37"/>
      <c r="G89" s="37"/>
      <c r="H89" s="37"/>
      <c r="I89" s="37"/>
    </row>
    <row r="90" spans="1:27">
      <c r="B90" s="44"/>
      <c r="C90" s="44"/>
      <c r="D90" s="44"/>
      <c r="E90" s="44"/>
      <c r="F90" s="37"/>
      <c r="G90" s="44"/>
      <c r="H90" s="44"/>
      <c r="I90" s="44"/>
    </row>
    <row r="91" spans="1:27">
      <c r="F91" s="44"/>
    </row>
  </sheetData>
  <mergeCells count="2">
    <mergeCell ref="K7:R7"/>
    <mergeCell ref="T7:AA7"/>
  </mergeCells>
  <phoneticPr fontId="5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O74"/>
  <sheetViews>
    <sheetView workbookViewId="0">
      <pane xSplit="1" ySplit="8" topLeftCell="B44" activePane="bottomRight" state="frozen"/>
      <selection pane="topRight" activeCell="B1" sqref="B1"/>
      <selection pane="bottomLeft" activeCell="A9" sqref="A9"/>
      <selection pane="bottomRight" activeCell="B60" sqref="B60"/>
    </sheetView>
  </sheetViews>
  <sheetFormatPr defaultColWidth="9.1328125" defaultRowHeight="11.65"/>
  <cols>
    <col min="1" max="1" width="8.73046875" style="31" customWidth="1"/>
    <col min="2" max="3" width="9.73046875" style="33" customWidth="1"/>
    <col min="4" max="4" width="9.73046875" style="48" customWidth="1"/>
    <col min="5" max="9" width="9.73046875" style="33" customWidth="1"/>
    <col min="10" max="10" width="2.73046875" style="33" customWidth="1"/>
    <col min="11" max="18" width="9.73046875" style="33" customWidth="1"/>
    <col min="19" max="19" width="2.73046875" style="33" customWidth="1"/>
    <col min="20" max="16384" width="9.1328125" style="33"/>
  </cols>
  <sheetData>
    <row r="1" spans="1:27" s="23" customFormat="1" ht="13.15">
      <c r="A1" s="15" t="s">
        <v>16</v>
      </c>
      <c r="B1" s="22" t="s">
        <v>51</v>
      </c>
    </row>
    <row r="2" spans="1:27" s="23" customFormat="1" ht="13.15">
      <c r="A2" s="15" t="s">
        <v>17</v>
      </c>
      <c r="B2" s="22" t="s">
        <v>40</v>
      </c>
      <c r="D2" s="45"/>
    </row>
    <row r="3" spans="1:27" s="23" customFormat="1" ht="13.15">
      <c r="A3" s="16" t="s">
        <v>18</v>
      </c>
      <c r="B3" s="22" t="s">
        <v>36</v>
      </c>
      <c r="D3" s="45"/>
    </row>
    <row r="4" spans="1:27" s="25" customFormat="1" ht="10.15">
      <c r="A4" s="17" t="s">
        <v>3</v>
      </c>
      <c r="B4" s="24" t="s">
        <v>56</v>
      </c>
      <c r="D4" s="46"/>
    </row>
    <row r="5" spans="1:27" s="25" customFormat="1" ht="10.15">
      <c r="A5" s="18" t="s">
        <v>19</v>
      </c>
      <c r="B5" s="26" t="s">
        <v>55</v>
      </c>
      <c r="C5" s="26"/>
      <c r="D5" s="46"/>
    </row>
    <row r="6" spans="1:27" s="25" customFormat="1">
      <c r="A6" s="18"/>
      <c r="B6" s="26"/>
      <c r="C6" s="26"/>
      <c r="K6" s="47"/>
      <c r="L6" s="47"/>
      <c r="M6" s="47"/>
      <c r="N6" s="27"/>
      <c r="O6" s="27"/>
      <c r="P6" s="27"/>
      <c r="Q6" s="27"/>
      <c r="R6" s="27"/>
    </row>
    <row r="7" spans="1:27" s="27" customFormat="1">
      <c r="A7" s="28"/>
      <c r="B7" s="57"/>
      <c r="C7" s="57"/>
      <c r="D7" s="57"/>
      <c r="E7" s="57"/>
      <c r="F7" s="57"/>
      <c r="G7" s="57"/>
      <c r="H7" s="57"/>
      <c r="I7" s="57"/>
      <c r="K7" s="69" t="s">
        <v>39</v>
      </c>
      <c r="L7" s="69"/>
      <c r="M7" s="69"/>
      <c r="N7" s="69"/>
      <c r="O7" s="69"/>
      <c r="P7" s="69"/>
      <c r="Q7" s="69"/>
      <c r="R7" s="69"/>
      <c r="T7" s="69" t="s">
        <v>61</v>
      </c>
      <c r="U7" s="69"/>
      <c r="V7" s="69"/>
      <c r="W7" s="69"/>
      <c r="X7" s="69"/>
      <c r="Y7" s="69"/>
      <c r="Z7" s="69"/>
      <c r="AA7" s="69"/>
    </row>
    <row r="8" spans="1:27" s="36" customFormat="1" ht="35.25" thickBot="1">
      <c r="A8" s="29"/>
      <c r="B8" s="34" t="s">
        <v>45</v>
      </c>
      <c r="C8" s="34" t="s">
        <v>46</v>
      </c>
      <c r="D8" s="34" t="s">
        <v>47</v>
      </c>
      <c r="E8" s="35" t="s">
        <v>48</v>
      </c>
      <c r="F8" s="35" t="s">
        <v>49</v>
      </c>
      <c r="G8" s="35" t="s">
        <v>50</v>
      </c>
      <c r="H8" s="35" t="s">
        <v>54</v>
      </c>
      <c r="I8" s="35" t="s">
        <v>0</v>
      </c>
      <c r="K8" s="49" t="s">
        <v>45</v>
      </c>
      <c r="L8" s="49" t="s">
        <v>46</v>
      </c>
      <c r="M8" s="49" t="s">
        <v>47</v>
      </c>
      <c r="N8" s="53" t="s">
        <v>48</v>
      </c>
      <c r="O8" s="53" t="s">
        <v>49</v>
      </c>
      <c r="P8" s="53" t="s">
        <v>50</v>
      </c>
      <c r="Q8" s="53" t="s">
        <v>54</v>
      </c>
      <c r="R8" s="53" t="s">
        <v>0</v>
      </c>
      <c r="T8" s="49" t="s">
        <v>45</v>
      </c>
      <c r="U8" s="49" t="s">
        <v>46</v>
      </c>
      <c r="V8" s="49" t="s">
        <v>47</v>
      </c>
      <c r="W8" s="53" t="s">
        <v>48</v>
      </c>
      <c r="X8" s="53" t="s">
        <v>49</v>
      </c>
      <c r="Y8" s="53" t="s">
        <v>50</v>
      </c>
      <c r="Z8" s="53" t="s">
        <v>54</v>
      </c>
      <c r="AA8" s="53" t="s">
        <v>0</v>
      </c>
    </row>
    <row r="9" spans="1:27" s="36" customFormat="1" ht="12" thickTop="1">
      <c r="A9" s="30">
        <v>1980</v>
      </c>
      <c r="B9" s="37">
        <v>399.44</v>
      </c>
      <c r="C9" s="37">
        <v>623.20000000000005</v>
      </c>
      <c r="D9" s="37">
        <v>111.3968</v>
      </c>
      <c r="E9" s="37">
        <v>467.85299999999995</v>
      </c>
      <c r="F9" s="37">
        <v>164.3</v>
      </c>
      <c r="G9" s="38" t="s">
        <v>38</v>
      </c>
      <c r="H9" s="38">
        <v>163.82</v>
      </c>
      <c r="I9" s="38">
        <f>SUM(B9:H9)</f>
        <v>1930.0097999999998</v>
      </c>
      <c r="K9" s="54" t="s">
        <v>38</v>
      </c>
      <c r="L9" s="54" t="s">
        <v>38</v>
      </c>
      <c r="M9" s="54" t="s">
        <v>38</v>
      </c>
      <c r="N9" s="54" t="s">
        <v>38</v>
      </c>
      <c r="O9" s="54" t="s">
        <v>38</v>
      </c>
      <c r="P9" s="54" t="s">
        <v>38</v>
      </c>
      <c r="Q9" s="54" t="s">
        <v>38</v>
      </c>
      <c r="R9" s="54" t="s">
        <v>38</v>
      </c>
      <c r="T9" s="54" t="s">
        <v>38</v>
      </c>
      <c r="U9" s="54" t="s">
        <v>38</v>
      </c>
      <c r="V9" s="54" t="s">
        <v>38</v>
      </c>
      <c r="W9" s="54" t="s">
        <v>38</v>
      </c>
      <c r="X9" s="54" t="s">
        <v>38</v>
      </c>
      <c r="Y9" s="54" t="s">
        <v>38</v>
      </c>
      <c r="Z9" s="54" t="s">
        <v>38</v>
      </c>
      <c r="AA9" s="54" t="s">
        <v>38</v>
      </c>
    </row>
    <row r="10" spans="1:27" s="36" customFormat="1">
      <c r="A10" s="30">
        <v>1981</v>
      </c>
      <c r="B10" s="37">
        <v>443.65300000000002</v>
      </c>
      <c r="C10" s="37">
        <v>720.3</v>
      </c>
      <c r="D10" s="37">
        <v>127.0278</v>
      </c>
      <c r="E10" s="37">
        <v>499.01800000000003</v>
      </c>
      <c r="F10" s="37">
        <v>194.5</v>
      </c>
      <c r="G10" s="38" t="s">
        <v>38</v>
      </c>
      <c r="H10" s="38">
        <v>215.07</v>
      </c>
      <c r="I10" s="38">
        <f t="shared" ref="I10:I49" si="0">SUM(B10:H10)</f>
        <v>2199.5688</v>
      </c>
      <c r="K10" s="56">
        <f t="shared" ref="K10:K25" si="1">B10/B9-1</f>
        <v>0.11068746244742655</v>
      </c>
      <c r="L10" s="56">
        <f t="shared" ref="L10:L48" si="2">C10/C9-1</f>
        <v>0.15580872913992283</v>
      </c>
      <c r="M10" s="56">
        <f t="shared" ref="M10:M48" si="3">D10/D9-1</f>
        <v>0.14031821380865517</v>
      </c>
      <c r="N10" s="56">
        <f t="shared" ref="N10:N48" si="4">E10/E9-1</f>
        <v>6.6612803594291448E-2</v>
      </c>
      <c r="O10" s="56">
        <f t="shared" ref="O10:O48" si="5">F10/F9-1</f>
        <v>0.18381010346926341</v>
      </c>
      <c r="P10" s="56" t="s">
        <v>38</v>
      </c>
      <c r="Q10" s="56">
        <f t="shared" ref="Q10:Q48" si="6">H10/H9-1</f>
        <v>0.31284336466853868</v>
      </c>
      <c r="R10" s="56">
        <f t="shared" ref="R10:R48" si="7">I10/I9-1</f>
        <v>0.13966716645687516</v>
      </c>
      <c r="T10" s="56" t="s">
        <v>38</v>
      </c>
      <c r="U10" s="56" t="s">
        <v>38</v>
      </c>
      <c r="V10" s="56" t="s">
        <v>38</v>
      </c>
      <c r="W10" s="56" t="s">
        <v>38</v>
      </c>
      <c r="X10" s="56" t="s">
        <v>38</v>
      </c>
      <c r="Y10" s="56" t="s">
        <v>38</v>
      </c>
      <c r="Z10" s="56" t="s">
        <v>38</v>
      </c>
      <c r="AA10" s="56" t="s">
        <v>38</v>
      </c>
    </row>
    <row r="11" spans="1:27" s="36" customFormat="1">
      <c r="A11" s="30">
        <v>1982</v>
      </c>
      <c r="B11" s="37">
        <v>508.04899999999998</v>
      </c>
      <c r="C11" s="37">
        <v>881.5</v>
      </c>
      <c r="D11" s="37">
        <v>177.07320000000001</v>
      </c>
      <c r="E11" s="37">
        <v>544.96100000000001</v>
      </c>
      <c r="F11" s="37">
        <v>208.8</v>
      </c>
      <c r="G11" s="38" t="s">
        <v>38</v>
      </c>
      <c r="H11" s="38">
        <v>226.84299999999999</v>
      </c>
      <c r="I11" s="38">
        <f t="shared" si="0"/>
        <v>2547.2262000000001</v>
      </c>
      <c r="K11" s="56">
        <f t="shared" si="1"/>
        <v>0.1451494749274771</v>
      </c>
      <c r="L11" s="56">
        <f t="shared" si="2"/>
        <v>0.2237956407052617</v>
      </c>
      <c r="M11" s="56">
        <f t="shared" si="3"/>
        <v>0.39397202817021171</v>
      </c>
      <c r="N11" s="56">
        <f t="shared" si="4"/>
        <v>9.206681923297344E-2</v>
      </c>
      <c r="O11" s="56">
        <f t="shared" si="5"/>
        <v>7.3521850899743058E-2</v>
      </c>
      <c r="P11" s="56" t="s">
        <v>38</v>
      </c>
      <c r="Q11" s="56">
        <f t="shared" si="6"/>
        <v>5.4740317106058534E-2</v>
      </c>
      <c r="R11" s="56">
        <f t="shared" si="7"/>
        <v>0.15805707009482961</v>
      </c>
      <c r="T11" s="56" t="s">
        <v>38</v>
      </c>
      <c r="U11" s="56" t="s">
        <v>38</v>
      </c>
      <c r="V11" s="56" t="s">
        <v>38</v>
      </c>
      <c r="W11" s="56" t="s">
        <v>38</v>
      </c>
      <c r="X11" s="56" t="s">
        <v>38</v>
      </c>
      <c r="Y11" s="56" t="s">
        <v>38</v>
      </c>
      <c r="Z11" s="56" t="s">
        <v>38</v>
      </c>
      <c r="AA11" s="56" t="s">
        <v>38</v>
      </c>
    </row>
    <row r="12" spans="1:27" s="36" customFormat="1">
      <c r="A12" s="30">
        <v>1983</v>
      </c>
      <c r="B12" s="37">
        <v>575.10599999999999</v>
      </c>
      <c r="C12" s="37">
        <v>1050.9000000000001</v>
      </c>
      <c r="D12" s="37">
        <v>248.26499999999999</v>
      </c>
      <c r="E12" s="37">
        <v>585.88800000000003</v>
      </c>
      <c r="F12" s="37">
        <v>209.3</v>
      </c>
      <c r="G12" s="38" t="s">
        <v>38</v>
      </c>
      <c r="H12" s="38">
        <v>253.77799999999999</v>
      </c>
      <c r="I12" s="38">
        <f t="shared" si="0"/>
        <v>2923.2370000000001</v>
      </c>
      <c r="K12" s="56">
        <f t="shared" si="1"/>
        <v>0.13198923725861089</v>
      </c>
      <c r="L12" s="56">
        <f t="shared" si="2"/>
        <v>0.19217243335224055</v>
      </c>
      <c r="M12" s="56">
        <f t="shared" si="3"/>
        <v>0.40204728891780328</v>
      </c>
      <c r="N12" s="56">
        <f t="shared" si="4"/>
        <v>7.5100787028796523E-2</v>
      </c>
      <c r="O12" s="56">
        <f t="shared" si="5"/>
        <v>2.3946360153257462E-3</v>
      </c>
      <c r="P12" s="56" t="s">
        <v>38</v>
      </c>
      <c r="Q12" s="56">
        <f t="shared" si="6"/>
        <v>0.11873851077617559</v>
      </c>
      <c r="R12" s="56">
        <f t="shared" si="7"/>
        <v>0.14761578692932731</v>
      </c>
      <c r="T12" s="56" t="s">
        <v>38</v>
      </c>
      <c r="U12" s="56" t="s">
        <v>38</v>
      </c>
      <c r="V12" s="56" t="s">
        <v>38</v>
      </c>
      <c r="W12" s="56" t="s">
        <v>38</v>
      </c>
      <c r="X12" s="56" t="s">
        <v>38</v>
      </c>
      <c r="Y12" s="56" t="s">
        <v>38</v>
      </c>
      <c r="Z12" s="56" t="s">
        <v>38</v>
      </c>
      <c r="AA12" s="56" t="s">
        <v>38</v>
      </c>
    </row>
    <row r="13" spans="1:27" s="36" customFormat="1">
      <c r="A13" s="30">
        <v>1984</v>
      </c>
      <c r="B13" s="37">
        <v>650.60299999999995</v>
      </c>
      <c r="C13" s="37">
        <v>1247.4000000000001</v>
      </c>
      <c r="D13" s="37">
        <v>302.9434</v>
      </c>
      <c r="E13" s="37">
        <v>663.303</v>
      </c>
      <c r="F13" s="37">
        <v>240.4</v>
      </c>
      <c r="G13" s="38" t="s">
        <v>38</v>
      </c>
      <c r="H13" s="38">
        <v>305.70100000000002</v>
      </c>
      <c r="I13" s="38">
        <f t="shared" si="0"/>
        <v>3410.3504000000003</v>
      </c>
      <c r="K13" s="56">
        <f t="shared" si="1"/>
        <v>0.13127493018678282</v>
      </c>
      <c r="L13" s="56">
        <f t="shared" si="2"/>
        <v>0.18698258635455312</v>
      </c>
      <c r="M13" s="56">
        <f t="shared" si="3"/>
        <v>0.2202420800354461</v>
      </c>
      <c r="N13" s="56">
        <f t="shared" si="4"/>
        <v>0.13213276257578244</v>
      </c>
      <c r="O13" s="56">
        <f t="shared" si="5"/>
        <v>0.14859053989488769</v>
      </c>
      <c r="P13" s="56" t="s">
        <v>38</v>
      </c>
      <c r="Q13" s="56">
        <f t="shared" si="6"/>
        <v>0.2046000835375803</v>
      </c>
      <c r="R13" s="56">
        <f t="shared" si="7"/>
        <v>0.16663493243962102</v>
      </c>
      <c r="T13" s="56" t="s">
        <v>38</v>
      </c>
      <c r="U13" s="56" t="s">
        <v>38</v>
      </c>
      <c r="V13" s="56" t="s">
        <v>38</v>
      </c>
      <c r="W13" s="56" t="s">
        <v>38</v>
      </c>
      <c r="X13" s="56" t="s">
        <v>38</v>
      </c>
      <c r="Y13" s="56" t="s">
        <v>38</v>
      </c>
      <c r="Z13" s="56" t="s">
        <v>38</v>
      </c>
      <c r="AA13" s="56" t="s">
        <v>38</v>
      </c>
    </row>
    <row r="14" spans="1:27" s="36" customFormat="1">
      <c r="A14" s="30">
        <v>1985</v>
      </c>
      <c r="B14" s="37">
        <v>859.48400000000004</v>
      </c>
      <c r="C14" s="37">
        <v>1437.7</v>
      </c>
      <c r="D14" s="37">
        <v>399.87790000000001</v>
      </c>
      <c r="E14" s="37">
        <v>789.096</v>
      </c>
      <c r="F14" s="37">
        <v>261</v>
      </c>
      <c r="G14" s="38">
        <v>1.3208</v>
      </c>
      <c r="H14" s="38">
        <v>358.52600000000001</v>
      </c>
      <c r="I14" s="38">
        <f t="shared" si="0"/>
        <v>4107.0047000000004</v>
      </c>
      <c r="K14" s="56">
        <f t="shared" si="1"/>
        <v>0.32105754200334169</v>
      </c>
      <c r="L14" s="56">
        <f t="shared" si="2"/>
        <v>0.15255731922398574</v>
      </c>
      <c r="M14" s="56">
        <f t="shared" si="3"/>
        <v>0.31997561260618324</v>
      </c>
      <c r="N14" s="56">
        <f t="shared" si="4"/>
        <v>0.18964636071297725</v>
      </c>
      <c r="O14" s="56">
        <f t="shared" si="5"/>
        <v>8.5690515806988277E-2</v>
      </c>
      <c r="P14" s="56" t="s">
        <v>38</v>
      </c>
      <c r="Q14" s="56">
        <f t="shared" si="6"/>
        <v>0.17279956558859788</v>
      </c>
      <c r="R14" s="56">
        <f t="shared" si="7"/>
        <v>0.2042764579264349</v>
      </c>
      <c r="T14" s="56" t="s">
        <v>38</v>
      </c>
      <c r="U14" s="56" t="s">
        <v>38</v>
      </c>
      <c r="V14" s="56" t="s">
        <v>38</v>
      </c>
      <c r="W14" s="56" t="s">
        <v>38</v>
      </c>
      <c r="X14" s="56" t="s">
        <v>38</v>
      </c>
      <c r="Y14" s="56" t="s">
        <v>38</v>
      </c>
      <c r="Z14" s="56" t="s">
        <v>38</v>
      </c>
      <c r="AA14" s="56" t="s">
        <v>38</v>
      </c>
    </row>
    <row r="15" spans="1:27" s="36" customFormat="1">
      <c r="A15" s="30">
        <v>1986</v>
      </c>
      <c r="B15" s="37">
        <v>920.38300000000004</v>
      </c>
      <c r="C15" s="37">
        <v>1619</v>
      </c>
      <c r="D15" s="37">
        <v>614.67470000000003</v>
      </c>
      <c r="E15" s="37">
        <v>976.08499999999992</v>
      </c>
      <c r="F15" s="37">
        <v>276.60000000000002</v>
      </c>
      <c r="G15" s="38">
        <v>11.841000000000001</v>
      </c>
      <c r="H15" s="38">
        <v>384.904</v>
      </c>
      <c r="I15" s="38">
        <f t="shared" si="0"/>
        <v>4803.4876999999997</v>
      </c>
      <c r="K15" s="56">
        <f t="shared" si="1"/>
        <v>7.0855303880002385E-2</v>
      </c>
      <c r="L15" s="56">
        <f t="shared" si="2"/>
        <v>0.12610419419906793</v>
      </c>
      <c r="M15" s="56">
        <f t="shared" si="3"/>
        <v>0.53715596685888367</v>
      </c>
      <c r="N15" s="56">
        <f t="shared" si="4"/>
        <v>0.23696609791457557</v>
      </c>
      <c r="O15" s="56">
        <f t="shared" si="5"/>
        <v>5.9770114942528929E-2</v>
      </c>
      <c r="P15" s="56">
        <f t="shared" ref="P15:P48" si="8">G15/G14-1</f>
        <v>7.9650211992731688</v>
      </c>
      <c r="Q15" s="56">
        <f t="shared" si="6"/>
        <v>7.3573464685964263E-2</v>
      </c>
      <c r="R15" s="56">
        <f t="shared" si="7"/>
        <v>0.1695841740819044</v>
      </c>
      <c r="T15" s="56" t="s">
        <v>38</v>
      </c>
      <c r="U15" s="56" t="s">
        <v>38</v>
      </c>
      <c r="V15" s="56" t="s">
        <v>38</v>
      </c>
      <c r="W15" s="56" t="s">
        <v>38</v>
      </c>
      <c r="X15" s="56" t="s">
        <v>38</v>
      </c>
      <c r="Y15" s="56" t="s">
        <v>38</v>
      </c>
      <c r="Z15" s="56" t="s">
        <v>38</v>
      </c>
      <c r="AA15" s="56" t="s">
        <v>38</v>
      </c>
    </row>
    <row r="16" spans="1:27" s="36" customFormat="1">
      <c r="A16" s="30">
        <v>1987</v>
      </c>
      <c r="B16" s="37">
        <v>1011.975</v>
      </c>
      <c r="C16" s="37">
        <v>1724.7</v>
      </c>
      <c r="D16" s="37">
        <v>815.99360000000001</v>
      </c>
      <c r="E16" s="37">
        <v>1092.07</v>
      </c>
      <c r="F16" s="37">
        <v>308.3</v>
      </c>
      <c r="G16" s="38">
        <v>18.589600000000001</v>
      </c>
      <c r="H16" s="38">
        <v>437.92200000000003</v>
      </c>
      <c r="I16" s="38">
        <f t="shared" si="0"/>
        <v>5409.5501999999997</v>
      </c>
      <c r="K16" s="56">
        <f t="shared" si="1"/>
        <v>9.951509317316809E-2</v>
      </c>
      <c r="L16" s="56">
        <f t="shared" si="2"/>
        <v>6.528721432983331E-2</v>
      </c>
      <c r="M16" s="56">
        <f t="shared" si="3"/>
        <v>0.32752104487137657</v>
      </c>
      <c r="N16" s="56">
        <f t="shared" si="4"/>
        <v>0.11882674152353534</v>
      </c>
      <c r="O16" s="56">
        <f t="shared" si="5"/>
        <v>0.11460592913955159</v>
      </c>
      <c r="P16" s="56">
        <f t="shared" si="8"/>
        <v>0.56993497170847052</v>
      </c>
      <c r="Q16" s="56">
        <f t="shared" si="6"/>
        <v>0.13774343732463157</v>
      </c>
      <c r="R16" s="56">
        <f t="shared" si="7"/>
        <v>0.12617134420891718</v>
      </c>
      <c r="T16" s="56" t="s">
        <v>38</v>
      </c>
      <c r="U16" s="56" t="s">
        <v>38</v>
      </c>
      <c r="V16" s="56" t="s">
        <v>38</v>
      </c>
      <c r="W16" s="56" t="s">
        <v>38</v>
      </c>
      <c r="X16" s="56" t="s">
        <v>38</v>
      </c>
      <c r="Y16" s="56" t="s">
        <v>38</v>
      </c>
      <c r="Z16" s="56" t="s">
        <v>38</v>
      </c>
      <c r="AA16" s="56" t="s">
        <v>38</v>
      </c>
    </row>
    <row r="17" spans="1:249" s="36" customFormat="1">
      <c r="A17" s="30">
        <v>1988</v>
      </c>
      <c r="B17" s="37">
        <v>1079.962</v>
      </c>
      <c r="C17" s="37">
        <v>1821.3</v>
      </c>
      <c r="D17" s="37">
        <v>973.62279999999998</v>
      </c>
      <c r="E17" s="37">
        <v>1212.518</v>
      </c>
      <c r="F17" s="37">
        <v>370.7</v>
      </c>
      <c r="G17" s="38">
        <v>26.182499999999997</v>
      </c>
      <c r="H17" s="38">
        <v>513.35900000000004</v>
      </c>
      <c r="I17" s="38">
        <f t="shared" si="0"/>
        <v>5997.6442999999999</v>
      </c>
      <c r="K17" s="56">
        <f t="shared" si="1"/>
        <v>6.7182489686010038E-2</v>
      </c>
      <c r="L17" s="56">
        <f t="shared" si="2"/>
        <v>5.6009740824491061E-2</v>
      </c>
      <c r="M17" s="56">
        <f t="shared" si="3"/>
        <v>0.1931745543102299</v>
      </c>
      <c r="N17" s="56">
        <f t="shared" si="4"/>
        <v>0.11029329621727557</v>
      </c>
      <c r="O17" s="56">
        <f t="shared" si="5"/>
        <v>0.20240025948751206</v>
      </c>
      <c r="P17" s="56">
        <f t="shared" si="8"/>
        <v>0.40844881008736045</v>
      </c>
      <c r="Q17" s="56">
        <f t="shared" si="6"/>
        <v>0.17226127027187488</v>
      </c>
      <c r="R17" s="56">
        <f t="shared" si="7"/>
        <v>0.1087140479812907</v>
      </c>
      <c r="T17" s="56" t="s">
        <v>38</v>
      </c>
      <c r="U17" s="56" t="s">
        <v>38</v>
      </c>
      <c r="V17" s="56" t="s">
        <v>38</v>
      </c>
      <c r="W17" s="56" t="s">
        <v>38</v>
      </c>
      <c r="X17" s="56" t="s">
        <v>38</v>
      </c>
      <c r="Y17" s="56" t="s">
        <v>38</v>
      </c>
      <c r="Z17" s="56" t="s">
        <v>38</v>
      </c>
      <c r="AA17" s="56" t="s">
        <v>38</v>
      </c>
    </row>
    <row r="18" spans="1:249" s="36" customFormat="1">
      <c r="A18" s="30">
        <v>1989</v>
      </c>
      <c r="B18" s="37">
        <v>1129.798</v>
      </c>
      <c r="C18" s="37">
        <v>1945.4</v>
      </c>
      <c r="D18" s="37">
        <v>1192.6971000000001</v>
      </c>
      <c r="E18" s="37">
        <v>1307.8109999999997</v>
      </c>
      <c r="F18" s="37">
        <v>397.5</v>
      </c>
      <c r="G18" s="38">
        <v>37.615999999999993</v>
      </c>
      <c r="H18" s="38">
        <v>579.22199999999998</v>
      </c>
      <c r="I18" s="38">
        <f t="shared" si="0"/>
        <v>6590.0441000000001</v>
      </c>
      <c r="K18" s="56">
        <f t="shared" si="1"/>
        <v>4.6146068102396187E-2</v>
      </c>
      <c r="L18" s="56">
        <f t="shared" si="2"/>
        <v>6.813814308460997E-2</v>
      </c>
      <c r="M18" s="56">
        <f t="shared" si="3"/>
        <v>0.22500941843186095</v>
      </c>
      <c r="N18" s="56">
        <f t="shared" si="4"/>
        <v>7.8590998236726994E-2</v>
      </c>
      <c r="O18" s="56">
        <f t="shared" si="5"/>
        <v>7.2295656865389857E-2</v>
      </c>
      <c r="P18" s="56">
        <f t="shared" si="8"/>
        <v>0.43668480855533254</v>
      </c>
      <c r="Q18" s="56">
        <f t="shared" si="6"/>
        <v>0.12829813054801797</v>
      </c>
      <c r="R18" s="56">
        <f t="shared" si="7"/>
        <v>9.8772079564638515E-2</v>
      </c>
      <c r="T18" s="56" t="s">
        <v>38</v>
      </c>
      <c r="U18" s="56" t="s">
        <v>38</v>
      </c>
      <c r="V18" s="56" t="s">
        <v>38</v>
      </c>
      <c r="W18" s="56" t="s">
        <v>38</v>
      </c>
      <c r="X18" s="56" t="s">
        <v>38</v>
      </c>
      <c r="Y18" s="56" t="s">
        <v>38</v>
      </c>
      <c r="Z18" s="56" t="s">
        <v>38</v>
      </c>
      <c r="AA18" s="56" t="s">
        <v>38</v>
      </c>
    </row>
    <row r="19" spans="1:249" s="36" customFormat="1">
      <c r="A19" s="30">
        <v>1990</v>
      </c>
      <c r="B19" s="37">
        <v>1178.6189999999999</v>
      </c>
      <c r="C19" s="37">
        <v>2195.8000000000002</v>
      </c>
      <c r="D19" s="37">
        <v>1340.1181999999999</v>
      </c>
      <c r="E19" s="37">
        <v>1363.5119999999999</v>
      </c>
      <c r="F19" s="37">
        <v>421.5</v>
      </c>
      <c r="G19" s="38">
        <v>67.203099999999992</v>
      </c>
      <c r="H19" s="38">
        <v>609.87900000000002</v>
      </c>
      <c r="I19" s="38">
        <f t="shared" si="0"/>
        <v>7176.6312999999991</v>
      </c>
      <c r="K19" s="56">
        <f t="shared" si="1"/>
        <v>4.3212149428481839E-2</v>
      </c>
      <c r="L19" s="56">
        <f t="shared" si="2"/>
        <v>0.1287138891744628</v>
      </c>
      <c r="M19" s="56">
        <f t="shared" si="3"/>
        <v>0.12360313444209758</v>
      </c>
      <c r="N19" s="56">
        <f t="shared" si="4"/>
        <v>4.2591016591847275E-2</v>
      </c>
      <c r="O19" s="56">
        <f t="shared" si="5"/>
        <v>6.0377358490566024E-2</v>
      </c>
      <c r="P19" s="56">
        <f t="shared" si="8"/>
        <v>0.78655625265844331</v>
      </c>
      <c r="Q19" s="56">
        <f t="shared" si="6"/>
        <v>5.2927892932243648E-2</v>
      </c>
      <c r="R19" s="56">
        <f t="shared" si="7"/>
        <v>8.9011119060644628E-2</v>
      </c>
      <c r="T19" s="56" t="s">
        <v>38</v>
      </c>
      <c r="U19" s="56" t="s">
        <v>38</v>
      </c>
      <c r="V19" s="56" t="s">
        <v>38</v>
      </c>
      <c r="W19" s="56" t="s">
        <v>38</v>
      </c>
      <c r="X19" s="56" t="s">
        <v>38</v>
      </c>
      <c r="Y19" s="56" t="s">
        <v>38</v>
      </c>
      <c r="Z19" s="56" t="s">
        <v>38</v>
      </c>
      <c r="AA19" s="56" t="s">
        <v>38</v>
      </c>
    </row>
    <row r="20" spans="1:249" s="36" customFormat="1">
      <c r="A20" s="30">
        <v>1991</v>
      </c>
      <c r="B20" s="37">
        <v>1272.079</v>
      </c>
      <c r="C20" s="37">
        <v>2471.6</v>
      </c>
      <c r="D20" s="37">
        <v>1577.1181999999999</v>
      </c>
      <c r="E20" s="37">
        <v>1463.5809999999999</v>
      </c>
      <c r="F20" s="37">
        <v>421.5</v>
      </c>
      <c r="G20" s="38">
        <v>92.590499999999992</v>
      </c>
      <c r="H20" s="38">
        <v>565.91800000000001</v>
      </c>
      <c r="I20" s="38">
        <f t="shared" si="0"/>
        <v>7864.3867</v>
      </c>
      <c r="K20" s="56">
        <f t="shared" si="1"/>
        <v>7.9296193256684244E-2</v>
      </c>
      <c r="L20" s="56">
        <f t="shared" si="2"/>
        <v>0.12560342471991981</v>
      </c>
      <c r="M20" s="56">
        <f t="shared" si="3"/>
        <v>0.1768500718817192</v>
      </c>
      <c r="N20" s="56">
        <f t="shared" si="4"/>
        <v>7.3390626558475391E-2</v>
      </c>
      <c r="O20" s="56">
        <f t="shared" si="5"/>
        <v>0</v>
      </c>
      <c r="P20" s="56">
        <f t="shared" si="8"/>
        <v>0.37777126352802171</v>
      </c>
      <c r="Q20" s="56">
        <f t="shared" si="6"/>
        <v>-7.2081511250592367E-2</v>
      </c>
      <c r="R20" s="56">
        <f t="shared" si="7"/>
        <v>9.5832622751568897E-2</v>
      </c>
      <c r="T20" s="56" t="s">
        <v>38</v>
      </c>
      <c r="U20" s="56" t="s">
        <v>38</v>
      </c>
      <c r="V20" s="56" t="s">
        <v>38</v>
      </c>
      <c r="W20" s="56" t="s">
        <v>38</v>
      </c>
      <c r="X20" s="56" t="s">
        <v>38</v>
      </c>
      <c r="Y20" s="56" t="s">
        <v>38</v>
      </c>
      <c r="Z20" s="56" t="s">
        <v>38</v>
      </c>
      <c r="AA20" s="56" t="s">
        <v>38</v>
      </c>
    </row>
    <row r="21" spans="1:249" s="36" customFormat="1">
      <c r="A21" s="30">
        <v>1992</v>
      </c>
      <c r="B21" s="37">
        <v>1295.4010000000001</v>
      </c>
      <c r="C21" s="37">
        <v>2754.1</v>
      </c>
      <c r="D21" s="37">
        <v>1774.3459</v>
      </c>
      <c r="E21" s="37">
        <v>1563.2950000000001</v>
      </c>
      <c r="F21" s="37">
        <v>462.4</v>
      </c>
      <c r="G21" s="38">
        <v>117.28740000000001</v>
      </c>
      <c r="H21" s="38">
        <v>579.048</v>
      </c>
      <c r="I21" s="38">
        <f t="shared" si="0"/>
        <v>8545.8773000000001</v>
      </c>
      <c r="K21" s="56">
        <f t="shared" si="1"/>
        <v>1.8333767006609047E-2</v>
      </c>
      <c r="L21" s="56">
        <f t="shared" si="2"/>
        <v>0.11429843016669361</v>
      </c>
      <c r="M21" s="56">
        <f t="shared" si="3"/>
        <v>0.12505575041870687</v>
      </c>
      <c r="N21" s="56">
        <f t="shared" si="4"/>
        <v>6.8130154736909088E-2</v>
      </c>
      <c r="O21" s="56">
        <f t="shared" si="5"/>
        <v>9.7034400948991628E-2</v>
      </c>
      <c r="P21" s="56">
        <f t="shared" si="8"/>
        <v>0.26673254815558844</v>
      </c>
      <c r="Q21" s="56">
        <f t="shared" si="6"/>
        <v>2.3201241169215292E-2</v>
      </c>
      <c r="R21" s="56">
        <f t="shared" si="7"/>
        <v>8.6655275992468583E-2</v>
      </c>
      <c r="T21" s="56" t="s">
        <v>38</v>
      </c>
      <c r="U21" s="56" t="s">
        <v>38</v>
      </c>
      <c r="V21" s="56" t="s">
        <v>38</v>
      </c>
      <c r="W21" s="56" t="s">
        <v>38</v>
      </c>
      <c r="X21" s="56" t="s">
        <v>38</v>
      </c>
      <c r="Y21" s="56" t="s">
        <v>38</v>
      </c>
      <c r="Z21" s="56" t="s">
        <v>38</v>
      </c>
      <c r="AA21" s="56" t="s">
        <v>38</v>
      </c>
    </row>
    <row r="22" spans="1:249" s="36" customFormat="1">
      <c r="A22" s="30">
        <v>1993</v>
      </c>
      <c r="B22" s="37">
        <v>1361.6980000000001</v>
      </c>
      <c r="C22" s="37">
        <v>2989.5</v>
      </c>
      <c r="D22" s="37">
        <v>2209.0318000000002</v>
      </c>
      <c r="E22" s="37">
        <v>1790.22</v>
      </c>
      <c r="F22" s="37">
        <v>550.79999999999995</v>
      </c>
      <c r="G22" s="38">
        <v>133.34730000000002</v>
      </c>
      <c r="H22" s="38">
        <v>580.01199999999994</v>
      </c>
      <c r="I22" s="38">
        <f t="shared" si="0"/>
        <v>9614.6090999999997</v>
      </c>
      <c r="K22" s="56">
        <f t="shared" si="1"/>
        <v>5.1178746967155408E-2</v>
      </c>
      <c r="L22" s="56">
        <f t="shared" si="2"/>
        <v>8.5472568171090391E-2</v>
      </c>
      <c r="M22" s="56">
        <f t="shared" si="3"/>
        <v>0.24498374302327419</v>
      </c>
      <c r="N22" s="56">
        <f t="shared" si="4"/>
        <v>0.14515814353656853</v>
      </c>
      <c r="O22" s="56">
        <f t="shared" si="5"/>
        <v>0.19117647058823528</v>
      </c>
      <c r="P22" s="56">
        <f t="shared" si="8"/>
        <v>0.13692775183011996</v>
      </c>
      <c r="Q22" s="56">
        <f t="shared" si="6"/>
        <v>1.6648015363147639E-3</v>
      </c>
      <c r="R22" s="56">
        <f t="shared" si="7"/>
        <v>0.12505817278701148</v>
      </c>
      <c r="T22" s="56" t="s">
        <v>38</v>
      </c>
      <c r="U22" s="56" t="s">
        <v>38</v>
      </c>
      <c r="V22" s="56" t="s">
        <v>38</v>
      </c>
      <c r="W22" s="56" t="s">
        <v>38</v>
      </c>
      <c r="X22" s="56" t="s">
        <v>38</v>
      </c>
      <c r="Y22" s="56" t="s">
        <v>38</v>
      </c>
      <c r="Z22" s="56" t="s">
        <v>38</v>
      </c>
      <c r="AA22" s="56" t="s">
        <v>38</v>
      </c>
    </row>
    <row r="23" spans="1:249" s="36" customFormat="1">
      <c r="A23" s="30">
        <v>1994</v>
      </c>
      <c r="B23" s="37">
        <v>1325.77</v>
      </c>
      <c r="C23" s="37">
        <v>3126</v>
      </c>
      <c r="D23" s="37">
        <v>2352.9151000000002</v>
      </c>
      <c r="E23" s="37">
        <v>1941.7010000000002</v>
      </c>
      <c r="F23" s="37">
        <v>727.7</v>
      </c>
      <c r="G23" s="38">
        <v>162.7739</v>
      </c>
      <c r="H23" s="38">
        <v>623.46299999999997</v>
      </c>
      <c r="I23" s="38">
        <f t="shared" si="0"/>
        <v>10260.323000000002</v>
      </c>
      <c r="K23" s="56">
        <f t="shared" si="1"/>
        <v>-2.6384704978637097E-2</v>
      </c>
      <c r="L23" s="56">
        <f t="shared" si="2"/>
        <v>4.5659809332664336E-2</v>
      </c>
      <c r="M23" s="56">
        <f t="shared" si="3"/>
        <v>6.5134100830961383E-2</v>
      </c>
      <c r="N23" s="56">
        <f t="shared" si="4"/>
        <v>8.4615857268939054E-2</v>
      </c>
      <c r="O23" s="56">
        <f t="shared" si="5"/>
        <v>0.32116920842411067</v>
      </c>
      <c r="P23" s="56">
        <f t="shared" si="8"/>
        <v>0.22067638414876023</v>
      </c>
      <c r="Q23" s="56">
        <f t="shared" si="6"/>
        <v>7.4913967297228323E-2</v>
      </c>
      <c r="R23" s="56">
        <f t="shared" si="7"/>
        <v>6.715966226853709E-2</v>
      </c>
      <c r="T23" s="56" t="s">
        <v>38</v>
      </c>
      <c r="U23" s="56" t="s">
        <v>38</v>
      </c>
      <c r="V23" s="56" t="s">
        <v>38</v>
      </c>
      <c r="W23" s="56" t="s">
        <v>38</v>
      </c>
      <c r="X23" s="56" t="s">
        <v>38</v>
      </c>
      <c r="Y23" s="56" t="s">
        <v>38</v>
      </c>
      <c r="Z23" s="56" t="s">
        <v>38</v>
      </c>
      <c r="AA23" s="56" t="s">
        <v>38</v>
      </c>
    </row>
    <row r="24" spans="1:249" s="36" customFormat="1">
      <c r="A24" s="30">
        <v>1995</v>
      </c>
      <c r="B24" s="37">
        <v>1268.1569999999999</v>
      </c>
      <c r="C24" s="37">
        <v>3307.2</v>
      </c>
      <c r="D24" s="37">
        <v>2432.105</v>
      </c>
      <c r="E24" s="37">
        <v>2095.6489999999999</v>
      </c>
      <c r="F24" s="37">
        <v>924</v>
      </c>
      <c r="G24" s="38">
        <v>215.70720000000003</v>
      </c>
      <c r="H24" s="38">
        <v>700.37900000000002</v>
      </c>
      <c r="I24" s="38">
        <f t="shared" si="0"/>
        <v>10943.197200000001</v>
      </c>
      <c r="K24" s="56">
        <f t="shared" si="1"/>
        <v>-4.3456255609947481E-2</v>
      </c>
      <c r="L24" s="56">
        <f t="shared" si="2"/>
        <v>5.7965451055662198E-2</v>
      </c>
      <c r="M24" s="56">
        <f t="shared" si="3"/>
        <v>3.3656080493511986E-2</v>
      </c>
      <c r="N24" s="56">
        <f t="shared" si="4"/>
        <v>7.9285121653642765E-2</v>
      </c>
      <c r="O24" s="56">
        <f t="shared" si="5"/>
        <v>0.26975401951353573</v>
      </c>
      <c r="P24" s="56">
        <f t="shared" si="8"/>
        <v>0.32519525550472173</v>
      </c>
      <c r="Q24" s="56">
        <f t="shared" si="6"/>
        <v>0.1233689890177927</v>
      </c>
      <c r="R24" s="56">
        <f t="shared" si="7"/>
        <v>6.6554844326050855E-2</v>
      </c>
      <c r="T24" s="56" t="s">
        <v>38</v>
      </c>
      <c r="U24" s="56" t="s">
        <v>38</v>
      </c>
      <c r="V24" s="56" t="s">
        <v>38</v>
      </c>
      <c r="W24" s="56" t="s">
        <v>38</v>
      </c>
      <c r="X24" s="56" t="s">
        <v>38</v>
      </c>
      <c r="Y24" s="56" t="s">
        <v>38</v>
      </c>
      <c r="Z24" s="56" t="s">
        <v>38</v>
      </c>
      <c r="AA24" s="56" t="s">
        <v>38</v>
      </c>
    </row>
    <row r="25" spans="1:249" s="31" customFormat="1">
      <c r="A25" s="30">
        <v>1996</v>
      </c>
      <c r="B25" s="37">
        <v>1261.6310000000001</v>
      </c>
      <c r="C25" s="37">
        <v>3444.7000000000003</v>
      </c>
      <c r="D25" s="37">
        <v>2606.4283</v>
      </c>
      <c r="E25" s="37">
        <v>2267.6949999999997</v>
      </c>
      <c r="F25" s="37">
        <v>925.8</v>
      </c>
      <c r="G25" s="38">
        <v>298.18450000000007</v>
      </c>
      <c r="H25" s="38">
        <v>802.97699999999998</v>
      </c>
      <c r="I25" s="38">
        <f t="shared" si="0"/>
        <v>11607.415799999999</v>
      </c>
      <c r="J25" s="37"/>
      <c r="K25" s="56">
        <f t="shared" si="1"/>
        <v>-5.1460505284438574E-3</v>
      </c>
      <c r="L25" s="56">
        <f t="shared" si="2"/>
        <v>4.1575955491049976E-2</v>
      </c>
      <c r="M25" s="56">
        <f t="shared" si="3"/>
        <v>7.1675893927277023E-2</v>
      </c>
      <c r="N25" s="56">
        <f t="shared" si="4"/>
        <v>8.2096763341571011E-2</v>
      </c>
      <c r="O25" s="56">
        <f t="shared" si="5"/>
        <v>1.9480519480519209E-3</v>
      </c>
      <c r="P25" s="56">
        <f t="shared" si="8"/>
        <v>0.38235765890058393</v>
      </c>
      <c r="Q25" s="56">
        <f t="shared" si="6"/>
        <v>0.14648925795890499</v>
      </c>
      <c r="R25" s="56">
        <f t="shared" si="7"/>
        <v>6.0696941475202326E-2</v>
      </c>
      <c r="T25" s="56" t="s">
        <v>38</v>
      </c>
      <c r="U25" s="56" t="s">
        <v>38</v>
      </c>
      <c r="V25" s="56" t="s">
        <v>38</v>
      </c>
      <c r="W25" s="56" t="s">
        <v>38</v>
      </c>
      <c r="X25" s="56" t="s">
        <v>38</v>
      </c>
      <c r="Y25" s="56" t="s">
        <v>38</v>
      </c>
      <c r="Z25" s="56" t="s">
        <v>38</v>
      </c>
      <c r="AA25" s="56" t="s">
        <v>38</v>
      </c>
      <c r="IO25" s="37"/>
    </row>
    <row r="26" spans="1:249" s="31" customFormat="1">
      <c r="A26" s="30">
        <v>1997</v>
      </c>
      <c r="B26" s="37">
        <v>1318.53</v>
      </c>
      <c r="C26" s="37">
        <v>3441.7</v>
      </c>
      <c r="D26" s="37">
        <v>2871.7710999999999</v>
      </c>
      <c r="E26" s="38">
        <v>2477.982</v>
      </c>
      <c r="F26" s="38">
        <v>1021.8</v>
      </c>
      <c r="G26" s="38">
        <v>394.85209999999995</v>
      </c>
      <c r="H26" s="38">
        <v>979.423</v>
      </c>
      <c r="I26" s="38">
        <f t="shared" si="0"/>
        <v>12506.058199999999</v>
      </c>
      <c r="J26" s="37"/>
      <c r="K26" s="56">
        <f t="shared" ref="K26:K48" si="9">B26/B25-1</f>
        <v>4.5099557636107512E-2</v>
      </c>
      <c r="L26" s="56">
        <f t="shared" si="2"/>
        <v>-8.7090312654236612E-4</v>
      </c>
      <c r="M26" s="56">
        <f t="shared" si="3"/>
        <v>0.10180322244045614</v>
      </c>
      <c r="N26" s="56">
        <f t="shared" si="4"/>
        <v>9.2731606322719928E-2</v>
      </c>
      <c r="O26" s="56">
        <f t="shared" si="5"/>
        <v>0.10369410239792609</v>
      </c>
      <c r="P26" s="56">
        <f t="shared" si="8"/>
        <v>0.32418720624311415</v>
      </c>
      <c r="Q26" s="56">
        <f t="shared" si="6"/>
        <v>0.21973979329420401</v>
      </c>
      <c r="R26" s="56">
        <f t="shared" si="7"/>
        <v>7.7419678547226756E-2</v>
      </c>
      <c r="T26" s="56" t="s">
        <v>38</v>
      </c>
      <c r="U26" s="56" t="s">
        <v>38</v>
      </c>
      <c r="V26" s="56" t="s">
        <v>38</v>
      </c>
      <c r="W26" s="56" t="s">
        <v>38</v>
      </c>
      <c r="X26" s="56" t="s">
        <v>38</v>
      </c>
      <c r="Y26" s="56" t="s">
        <v>38</v>
      </c>
      <c r="Z26" s="56" t="s">
        <v>38</v>
      </c>
      <c r="AA26" s="56" t="s">
        <v>38</v>
      </c>
    </row>
    <row r="27" spans="1:249" s="31" customFormat="1">
      <c r="A27" s="30">
        <v>1998</v>
      </c>
      <c r="B27" s="37">
        <v>1402.7280000000001</v>
      </c>
      <c r="C27" s="37">
        <v>3340.4999999999995</v>
      </c>
      <c r="D27" s="37">
        <v>3243.3778000000002</v>
      </c>
      <c r="E27" s="38">
        <v>2818.0890000000004</v>
      </c>
      <c r="F27" s="38">
        <v>1302.0999999999999</v>
      </c>
      <c r="G27" s="38">
        <v>478.0265</v>
      </c>
      <c r="H27" s="38">
        <v>1172.56</v>
      </c>
      <c r="I27" s="38">
        <f t="shared" si="0"/>
        <v>13757.381299999999</v>
      </c>
      <c r="J27" s="37"/>
      <c r="K27" s="56">
        <f t="shared" si="9"/>
        <v>6.3857477645559824E-2</v>
      </c>
      <c r="L27" s="56">
        <f t="shared" si="2"/>
        <v>-2.9404073568294775E-2</v>
      </c>
      <c r="M27" s="56">
        <f t="shared" si="3"/>
        <v>0.12939983273736555</v>
      </c>
      <c r="N27" s="56">
        <f t="shared" si="4"/>
        <v>0.13725160231188127</v>
      </c>
      <c r="O27" s="56">
        <f t="shared" si="5"/>
        <v>0.27431982775494212</v>
      </c>
      <c r="P27" s="56">
        <f t="shared" si="8"/>
        <v>0.21064697389224984</v>
      </c>
      <c r="Q27" s="56">
        <f t="shared" si="6"/>
        <v>0.19719467482385022</v>
      </c>
      <c r="R27" s="56">
        <f t="shared" si="7"/>
        <v>0.10005735460274767</v>
      </c>
      <c r="T27" s="56" t="s">
        <v>38</v>
      </c>
      <c r="U27" s="56" t="s">
        <v>38</v>
      </c>
      <c r="V27" s="56" t="s">
        <v>38</v>
      </c>
      <c r="W27" s="56" t="s">
        <v>38</v>
      </c>
      <c r="X27" s="56" t="s">
        <v>38</v>
      </c>
      <c r="Y27" s="56" t="s">
        <v>38</v>
      </c>
      <c r="Z27" s="56" t="s">
        <v>38</v>
      </c>
      <c r="AA27" s="56" t="s">
        <v>38</v>
      </c>
    </row>
    <row r="28" spans="1:249" s="31" customFormat="1">
      <c r="A28" s="30">
        <v>1999</v>
      </c>
      <c r="B28" s="37">
        <v>1457.0889999999999</v>
      </c>
      <c r="C28" s="37">
        <v>3266</v>
      </c>
      <c r="D28" s="37">
        <v>3832.2017000000001</v>
      </c>
      <c r="E28" s="38">
        <v>3167.26</v>
      </c>
      <c r="F28" s="38">
        <v>1620</v>
      </c>
      <c r="G28" s="38">
        <v>583.46540000000005</v>
      </c>
      <c r="H28" s="38">
        <v>1402.444</v>
      </c>
      <c r="I28" s="38">
        <f t="shared" si="0"/>
        <v>15328.4601</v>
      </c>
      <c r="J28" s="37"/>
      <c r="K28" s="56">
        <f t="shared" si="9"/>
        <v>3.8753771222931332E-2</v>
      </c>
      <c r="L28" s="56">
        <f t="shared" si="2"/>
        <v>-2.2302050591228695E-2</v>
      </c>
      <c r="M28" s="56">
        <f t="shared" si="3"/>
        <v>0.18154650377146941</v>
      </c>
      <c r="N28" s="56">
        <f t="shared" si="4"/>
        <v>0.12390346791744333</v>
      </c>
      <c r="O28" s="56">
        <f t="shared" si="5"/>
        <v>0.24414407495584056</v>
      </c>
      <c r="P28" s="56">
        <f t="shared" si="8"/>
        <v>0.22057124448121601</v>
      </c>
      <c r="Q28" s="56">
        <f t="shared" si="6"/>
        <v>0.19605308043938052</v>
      </c>
      <c r="R28" s="56">
        <f t="shared" si="7"/>
        <v>0.11419897186392602</v>
      </c>
      <c r="T28" s="56" t="s">
        <v>38</v>
      </c>
      <c r="U28" s="56" t="s">
        <v>38</v>
      </c>
      <c r="V28" s="56" t="s">
        <v>38</v>
      </c>
      <c r="W28" s="56" t="s">
        <v>38</v>
      </c>
      <c r="X28" s="56" t="s">
        <v>38</v>
      </c>
      <c r="Y28" s="56" t="s">
        <v>38</v>
      </c>
      <c r="Z28" s="56" t="s">
        <v>38</v>
      </c>
      <c r="AA28" s="56" t="s">
        <v>38</v>
      </c>
    </row>
    <row r="29" spans="1:249" s="31" customFormat="1">
      <c r="A29" s="30">
        <v>2000</v>
      </c>
      <c r="B29" s="37">
        <v>1480.713</v>
      </c>
      <c r="C29" s="37">
        <v>2951.8999999999996</v>
      </c>
      <c r="D29" s="37">
        <v>4119.3099000000002</v>
      </c>
      <c r="E29" s="38">
        <v>3440.7120000000004</v>
      </c>
      <c r="F29" s="38">
        <v>1853.7</v>
      </c>
      <c r="G29" s="38">
        <v>701.87510000000009</v>
      </c>
      <c r="H29" s="38">
        <v>1613.9940000000001</v>
      </c>
      <c r="I29" s="38">
        <f t="shared" si="0"/>
        <v>16162.204000000002</v>
      </c>
      <c r="J29" s="37"/>
      <c r="K29" s="56">
        <f t="shared" si="9"/>
        <v>1.6213148270284083E-2</v>
      </c>
      <c r="L29" s="56">
        <f t="shared" si="2"/>
        <v>-9.6172688303735598E-2</v>
      </c>
      <c r="M29" s="56">
        <f t="shared" si="3"/>
        <v>7.4919908312759187E-2</v>
      </c>
      <c r="N29" s="56">
        <f t="shared" si="4"/>
        <v>8.6337086314353773E-2</v>
      </c>
      <c r="O29" s="56">
        <f t="shared" si="5"/>
        <v>0.14425925925925931</v>
      </c>
      <c r="P29" s="56">
        <f t="shared" si="8"/>
        <v>0.2029421110489158</v>
      </c>
      <c r="Q29" s="56">
        <f t="shared" si="6"/>
        <v>0.15084381265847346</v>
      </c>
      <c r="R29" s="56">
        <f t="shared" si="7"/>
        <v>5.4391888980420244E-2</v>
      </c>
      <c r="T29" s="56" t="s">
        <v>38</v>
      </c>
      <c r="U29" s="56" t="s">
        <v>38</v>
      </c>
      <c r="V29" s="56" t="s">
        <v>38</v>
      </c>
      <c r="W29" s="56" t="s">
        <v>38</v>
      </c>
      <c r="X29" s="56" t="s">
        <v>38</v>
      </c>
      <c r="Y29" s="56" t="s">
        <v>38</v>
      </c>
      <c r="Z29" s="56" t="s">
        <v>38</v>
      </c>
      <c r="AA29" s="56" t="s">
        <v>38</v>
      </c>
    </row>
    <row r="30" spans="1:249" s="31" customFormat="1">
      <c r="A30" s="30">
        <v>2001</v>
      </c>
      <c r="B30" s="37">
        <v>1603.3979999999999</v>
      </c>
      <c r="C30" s="37">
        <v>2967.5000000000005</v>
      </c>
      <c r="D30" s="37">
        <v>4710.9612999999999</v>
      </c>
      <c r="E30" s="38">
        <v>3862.25</v>
      </c>
      <c r="F30" s="38">
        <v>2157.4</v>
      </c>
      <c r="G30" s="38">
        <v>812.01459999999997</v>
      </c>
      <c r="H30" s="38">
        <v>1473.9930000000002</v>
      </c>
      <c r="I30" s="38">
        <f t="shared" si="0"/>
        <v>17587.516899999999</v>
      </c>
      <c r="J30" s="37"/>
      <c r="K30" s="56">
        <f t="shared" si="9"/>
        <v>8.2855354143578142E-2</v>
      </c>
      <c r="L30" s="56">
        <f t="shared" si="2"/>
        <v>5.2847318676110255E-3</v>
      </c>
      <c r="M30" s="56">
        <f t="shared" si="3"/>
        <v>0.14362876655626211</v>
      </c>
      <c r="N30" s="56">
        <f t="shared" si="4"/>
        <v>0.12251475857322536</v>
      </c>
      <c r="O30" s="56">
        <f t="shared" si="5"/>
        <v>0.16383449317581067</v>
      </c>
      <c r="P30" s="56">
        <f t="shared" si="8"/>
        <v>0.1569217942052652</v>
      </c>
      <c r="Q30" s="56">
        <f t="shared" si="6"/>
        <v>-8.6741958148543241E-2</v>
      </c>
      <c r="R30" s="56">
        <f t="shared" si="7"/>
        <v>8.8188028068448832E-2</v>
      </c>
      <c r="T30" s="56" t="s">
        <v>38</v>
      </c>
      <c r="U30" s="56" t="s">
        <v>38</v>
      </c>
      <c r="V30" s="56" t="s">
        <v>38</v>
      </c>
      <c r="W30" s="56" t="s">
        <v>38</v>
      </c>
      <c r="X30" s="56" t="s">
        <v>38</v>
      </c>
      <c r="Y30" s="56" t="s">
        <v>38</v>
      </c>
      <c r="Z30" s="56" t="s">
        <v>38</v>
      </c>
      <c r="AA30" s="56" t="s">
        <v>38</v>
      </c>
    </row>
    <row r="31" spans="1:249" s="31" customFormat="1">
      <c r="A31" s="30">
        <v>2002</v>
      </c>
      <c r="B31" s="37">
        <v>1762.8209999999999</v>
      </c>
      <c r="C31" s="37">
        <v>3204.9000000000005</v>
      </c>
      <c r="D31" s="37">
        <v>5289.3948</v>
      </c>
      <c r="E31" s="38">
        <v>4050.1280000000002</v>
      </c>
      <c r="F31" s="38">
        <v>2377.6999999999998</v>
      </c>
      <c r="G31" s="38">
        <v>904.81549999999993</v>
      </c>
      <c r="H31" s="38">
        <v>1374.8969999999999</v>
      </c>
      <c r="I31" s="38">
        <f t="shared" si="0"/>
        <v>18964.656300000002</v>
      </c>
      <c r="J31" s="37"/>
      <c r="K31" s="56">
        <f t="shared" si="9"/>
        <v>9.9428214329817077E-2</v>
      </c>
      <c r="L31" s="56">
        <f t="shared" si="2"/>
        <v>8.0000000000000071E-2</v>
      </c>
      <c r="M31" s="56">
        <f t="shared" si="3"/>
        <v>0.12278460024708759</v>
      </c>
      <c r="N31" s="56">
        <f t="shared" si="4"/>
        <v>4.8644701922454514E-2</v>
      </c>
      <c r="O31" s="56">
        <f t="shared" si="5"/>
        <v>0.10211365532585504</v>
      </c>
      <c r="P31" s="56">
        <f t="shared" si="8"/>
        <v>0.1142847677861949</v>
      </c>
      <c r="Q31" s="56">
        <f t="shared" si="6"/>
        <v>-6.7229627277741622E-2</v>
      </c>
      <c r="R31" s="56">
        <f t="shared" si="7"/>
        <v>7.8302093912984594E-2</v>
      </c>
      <c r="T31" s="56" t="s">
        <v>38</v>
      </c>
      <c r="U31" s="56" t="s">
        <v>38</v>
      </c>
      <c r="V31" s="56" t="s">
        <v>38</v>
      </c>
      <c r="W31" s="56" t="s">
        <v>38</v>
      </c>
      <c r="X31" s="56" t="s">
        <v>38</v>
      </c>
      <c r="Y31" s="56" t="s">
        <v>38</v>
      </c>
      <c r="Z31" s="56" t="s">
        <v>38</v>
      </c>
      <c r="AA31" s="56" t="s">
        <v>38</v>
      </c>
    </row>
    <row r="32" spans="1:249" s="31" customFormat="1">
      <c r="A32" s="30">
        <v>2003</v>
      </c>
      <c r="B32" s="37">
        <v>1900.376</v>
      </c>
      <c r="C32" s="37">
        <v>3574.8999999999996</v>
      </c>
      <c r="D32" s="37">
        <v>5714.4931999999999</v>
      </c>
      <c r="E32" s="38">
        <v>4358.2179999999998</v>
      </c>
      <c r="F32" s="38">
        <v>2626.2</v>
      </c>
      <c r="G32" s="38">
        <v>995.32770000000005</v>
      </c>
      <c r="H32" s="38">
        <v>1292.9379999999999</v>
      </c>
      <c r="I32" s="38">
        <f t="shared" si="0"/>
        <v>20462.4529</v>
      </c>
      <c r="J32" s="37"/>
      <c r="K32" s="56">
        <f t="shared" si="9"/>
        <v>7.8031178435019832E-2</v>
      </c>
      <c r="L32" s="56">
        <f t="shared" si="2"/>
        <v>0.1154482199132576</v>
      </c>
      <c r="M32" s="56">
        <f t="shared" si="3"/>
        <v>8.0368060255211038E-2</v>
      </c>
      <c r="N32" s="56">
        <f t="shared" si="4"/>
        <v>7.6069200775876533E-2</v>
      </c>
      <c r="O32" s="56">
        <f t="shared" si="5"/>
        <v>0.10451276443621982</v>
      </c>
      <c r="P32" s="56">
        <f t="shared" si="8"/>
        <v>0.10003387430918242</v>
      </c>
      <c r="Q32" s="56">
        <f t="shared" si="6"/>
        <v>-5.961101086117726E-2</v>
      </c>
      <c r="R32" s="56">
        <f t="shared" si="7"/>
        <v>7.897831504597308E-2</v>
      </c>
      <c r="T32" s="56" t="s">
        <v>38</v>
      </c>
      <c r="U32" s="56" t="s">
        <v>38</v>
      </c>
      <c r="V32" s="56" t="s">
        <v>38</v>
      </c>
      <c r="W32" s="56" t="s">
        <v>38</v>
      </c>
      <c r="X32" s="56" t="s">
        <v>38</v>
      </c>
      <c r="Y32" s="56" t="s">
        <v>38</v>
      </c>
      <c r="Z32" s="56" t="s">
        <v>38</v>
      </c>
      <c r="AA32" s="56" t="s">
        <v>38</v>
      </c>
    </row>
    <row r="33" spans="1:27" s="31" customFormat="1">
      <c r="A33" s="30">
        <v>2004</v>
      </c>
      <c r="B33" s="37">
        <v>2875.9940000000001</v>
      </c>
      <c r="C33" s="37">
        <v>3943.6000000000004</v>
      </c>
      <c r="D33" s="37">
        <v>6301.6898999999994</v>
      </c>
      <c r="E33" s="38">
        <v>4573.7559999999994</v>
      </c>
      <c r="F33" s="38">
        <v>2700.6</v>
      </c>
      <c r="G33" s="38">
        <v>1100.2442999999998</v>
      </c>
      <c r="H33" s="38">
        <v>1399.1270000000002</v>
      </c>
      <c r="I33" s="38">
        <f t="shared" si="0"/>
        <v>22895.011199999997</v>
      </c>
      <c r="J33" s="37"/>
      <c r="K33" s="56">
        <f t="shared" si="9"/>
        <v>0.51338156238554911</v>
      </c>
      <c r="L33" s="56">
        <f t="shared" si="2"/>
        <v>0.1031357520490086</v>
      </c>
      <c r="M33" s="56">
        <f t="shared" si="3"/>
        <v>0.10275569144084362</v>
      </c>
      <c r="N33" s="56">
        <f t="shared" si="4"/>
        <v>4.9455534349130748E-2</v>
      </c>
      <c r="O33" s="56">
        <f t="shared" si="5"/>
        <v>2.8329906328535603E-2</v>
      </c>
      <c r="P33" s="56">
        <f t="shared" si="8"/>
        <v>0.10540910295172101</v>
      </c>
      <c r="Q33" s="56">
        <f t="shared" si="6"/>
        <v>8.2130001593270663E-2</v>
      </c>
      <c r="R33" s="56">
        <f t="shared" si="7"/>
        <v>0.11887911541631446</v>
      </c>
      <c r="T33" s="56" t="s">
        <v>38</v>
      </c>
      <c r="U33" s="56" t="s">
        <v>38</v>
      </c>
      <c r="V33" s="56" t="s">
        <v>38</v>
      </c>
      <c r="W33" s="56" t="s">
        <v>38</v>
      </c>
      <c r="X33" s="56" t="s">
        <v>38</v>
      </c>
      <c r="Y33" s="56" t="s">
        <v>38</v>
      </c>
      <c r="Z33" s="56" t="s">
        <v>38</v>
      </c>
      <c r="AA33" s="56" t="s">
        <v>38</v>
      </c>
    </row>
    <row r="34" spans="1:27" s="31" customFormat="1">
      <c r="A34" s="30">
        <v>2005</v>
      </c>
      <c r="B34" s="37">
        <v>3098.83</v>
      </c>
      <c r="C34" s="37">
        <v>4165.8999999999996</v>
      </c>
      <c r="D34" s="37">
        <v>7218.0771000000004</v>
      </c>
      <c r="E34" s="38">
        <v>4646.0700000000006</v>
      </c>
      <c r="F34" s="38">
        <v>2616</v>
      </c>
      <c r="G34" s="38">
        <v>1281.3953000000001</v>
      </c>
      <c r="H34" s="38">
        <v>1644.201</v>
      </c>
      <c r="I34" s="38">
        <f t="shared" si="0"/>
        <v>24670.473400000003</v>
      </c>
      <c r="J34" s="37"/>
      <c r="K34" s="56">
        <f t="shared" si="9"/>
        <v>7.74813855661729E-2</v>
      </c>
      <c r="L34" s="56">
        <f t="shared" si="2"/>
        <v>5.6369814382797312E-2</v>
      </c>
      <c r="M34" s="56">
        <f t="shared" si="3"/>
        <v>0.14541927872395011</v>
      </c>
      <c r="N34" s="56">
        <f t="shared" si="4"/>
        <v>1.5810637908974856E-2</v>
      </c>
      <c r="O34" s="56">
        <f t="shared" si="5"/>
        <v>-3.1326371917351659E-2</v>
      </c>
      <c r="P34" s="56">
        <f t="shared" si="8"/>
        <v>0.16464616085718453</v>
      </c>
      <c r="Q34" s="56">
        <f t="shared" si="6"/>
        <v>0.17516208321331783</v>
      </c>
      <c r="R34" s="56">
        <f t="shared" si="7"/>
        <v>7.7547994385781527E-2</v>
      </c>
      <c r="T34" s="56" t="s">
        <v>38</v>
      </c>
      <c r="U34" s="56" t="s">
        <v>38</v>
      </c>
      <c r="V34" s="56" t="s">
        <v>38</v>
      </c>
      <c r="W34" s="56" t="s">
        <v>38</v>
      </c>
      <c r="X34" s="56" t="s">
        <v>38</v>
      </c>
      <c r="Y34" s="56" t="s">
        <v>38</v>
      </c>
      <c r="Z34" s="56" t="s">
        <v>38</v>
      </c>
      <c r="AA34" s="56" t="s">
        <v>38</v>
      </c>
    </row>
    <row r="35" spans="1:27" s="31" customFormat="1">
      <c r="A35" s="30">
        <v>2006</v>
      </c>
      <c r="B35" s="37">
        <v>3284.74</v>
      </c>
      <c r="C35" s="37">
        <v>4322.9000000000005</v>
      </c>
      <c r="D35" s="37">
        <v>8389.9308000000001</v>
      </c>
      <c r="E35" s="38">
        <v>4889.5419999999995</v>
      </c>
      <c r="F35" s="38">
        <v>2631.6954584181703</v>
      </c>
      <c r="G35" s="38">
        <v>1656.8584000000001</v>
      </c>
      <c r="H35" s="38">
        <v>1958.3950000000002</v>
      </c>
      <c r="I35" s="38">
        <f t="shared" si="0"/>
        <v>27134.061658418173</v>
      </c>
      <c r="J35" s="37"/>
      <c r="K35" s="56">
        <f t="shared" si="9"/>
        <v>5.9993610491701599E-2</v>
      </c>
      <c r="L35" s="56">
        <f t="shared" si="2"/>
        <v>3.7686934395928962E-2</v>
      </c>
      <c r="M35" s="56">
        <f t="shared" si="3"/>
        <v>0.16234984522401397</v>
      </c>
      <c r="N35" s="56">
        <f t="shared" si="4"/>
        <v>5.2403859606075409E-2</v>
      </c>
      <c r="O35" s="56">
        <f t="shared" si="5"/>
        <v>5.9997929733066613E-3</v>
      </c>
      <c r="P35" s="56">
        <f t="shared" si="8"/>
        <v>0.29301114183890009</v>
      </c>
      <c r="Q35" s="56">
        <f t="shared" si="6"/>
        <v>0.19109220831273066</v>
      </c>
      <c r="R35" s="56">
        <f t="shared" si="7"/>
        <v>9.9859788601307065E-2</v>
      </c>
      <c r="T35" s="56" t="s">
        <v>38</v>
      </c>
      <c r="U35" s="56" t="s">
        <v>38</v>
      </c>
      <c r="V35" s="56" t="s">
        <v>38</v>
      </c>
      <c r="W35" s="56" t="s">
        <v>38</v>
      </c>
      <c r="X35" s="56" t="s">
        <v>38</v>
      </c>
      <c r="Y35" s="56" t="s">
        <v>38</v>
      </c>
      <c r="Z35" s="56" t="s">
        <v>38</v>
      </c>
      <c r="AA35" s="56" t="s">
        <v>38</v>
      </c>
    </row>
    <row r="36" spans="1:27" s="31" customFormat="1">
      <c r="A36" s="30">
        <v>2007</v>
      </c>
      <c r="B36" s="37">
        <v>3550.1260000000002</v>
      </c>
      <c r="C36" s="37">
        <v>4516.7</v>
      </c>
      <c r="D36" s="37">
        <v>9385.9743000000017</v>
      </c>
      <c r="E36" s="38">
        <v>5328.835</v>
      </c>
      <c r="F36" s="38">
        <v>2905.8670275101704</v>
      </c>
      <c r="G36" s="38">
        <v>1963.5219999999999</v>
      </c>
      <c r="H36" s="38">
        <v>1788.893</v>
      </c>
      <c r="I36" s="38">
        <f t="shared" si="0"/>
        <v>29439.917327510171</v>
      </c>
      <c r="J36" s="37"/>
      <c r="K36" s="56">
        <f t="shared" si="9"/>
        <v>8.0793609235434216E-2</v>
      </c>
      <c r="L36" s="56">
        <f t="shared" si="2"/>
        <v>4.4831016215965969E-2</v>
      </c>
      <c r="M36" s="56">
        <f t="shared" si="3"/>
        <v>0.11871891720489547</v>
      </c>
      <c r="N36" s="56">
        <f t="shared" si="4"/>
        <v>8.9843384104278279E-2</v>
      </c>
      <c r="O36" s="56">
        <f t="shared" si="5"/>
        <v>0.10418058374307337</v>
      </c>
      <c r="P36" s="56">
        <f t="shared" si="8"/>
        <v>0.18508739189782286</v>
      </c>
      <c r="Q36" s="56">
        <f t="shared" si="6"/>
        <v>-8.6551487314867614E-2</v>
      </c>
      <c r="R36" s="56">
        <f t="shared" si="7"/>
        <v>8.4980114592487555E-2</v>
      </c>
      <c r="T36" s="56" t="s">
        <v>38</v>
      </c>
      <c r="U36" s="56" t="s">
        <v>38</v>
      </c>
      <c r="V36" s="56" t="s">
        <v>38</v>
      </c>
      <c r="W36" s="56" t="s">
        <v>38</v>
      </c>
      <c r="X36" s="56" t="s">
        <v>38</v>
      </c>
      <c r="Y36" s="56" t="s">
        <v>38</v>
      </c>
      <c r="Z36" s="56" t="s">
        <v>38</v>
      </c>
      <c r="AA36" s="56" t="s">
        <v>38</v>
      </c>
    </row>
    <row r="37" spans="1:27" s="31" customFormat="1">
      <c r="A37" s="30">
        <v>2008</v>
      </c>
      <c r="B37" s="37">
        <v>3666.4569999999999</v>
      </c>
      <c r="C37" s="37">
        <v>5774.1900000000005</v>
      </c>
      <c r="D37" s="37">
        <v>9467.3657999999996</v>
      </c>
      <c r="E37" s="38">
        <v>5514.7990000000009</v>
      </c>
      <c r="F37" s="38">
        <v>3208.4733619999997</v>
      </c>
      <c r="G37" s="38">
        <v>1829.5495000000001</v>
      </c>
      <c r="H37" s="38">
        <v>1599.798</v>
      </c>
      <c r="I37" s="38">
        <f t="shared" si="0"/>
        <v>31060.632662000004</v>
      </c>
      <c r="J37" s="37"/>
      <c r="K37" s="56">
        <f t="shared" si="9"/>
        <v>3.2768132736697098E-2</v>
      </c>
      <c r="L37" s="56">
        <f t="shared" si="2"/>
        <v>0.27840901543162055</v>
      </c>
      <c r="M37" s="56">
        <f t="shared" si="3"/>
        <v>8.6716090837792859E-3</v>
      </c>
      <c r="N37" s="56">
        <f t="shared" si="4"/>
        <v>3.4897684015361863E-2</v>
      </c>
      <c r="O37" s="56">
        <f t="shared" si="5"/>
        <v>0.10413633233214781</v>
      </c>
      <c r="P37" s="56">
        <f t="shared" si="8"/>
        <v>-6.8230709918197907E-2</v>
      </c>
      <c r="Q37" s="56">
        <f t="shared" si="6"/>
        <v>-0.1057050365784874</v>
      </c>
      <c r="R37" s="56">
        <f t="shared" si="7"/>
        <v>5.5051626553833888E-2</v>
      </c>
      <c r="T37" s="56" t="s">
        <v>38</v>
      </c>
      <c r="U37" s="56" t="s">
        <v>38</v>
      </c>
      <c r="V37" s="56" t="s">
        <v>38</v>
      </c>
      <c r="W37" s="56" t="s">
        <v>38</v>
      </c>
      <c r="X37" s="56" t="s">
        <v>38</v>
      </c>
      <c r="Y37" s="56" t="s">
        <v>38</v>
      </c>
      <c r="Z37" s="56" t="s">
        <v>38</v>
      </c>
      <c r="AA37" s="56" t="s">
        <v>38</v>
      </c>
    </row>
    <row r="38" spans="1:27" s="31" customFormat="1">
      <c r="A38" s="30">
        <v>2009</v>
      </c>
      <c r="B38" s="37">
        <v>3850.9589999999998</v>
      </c>
      <c r="C38" s="37">
        <v>7260.5740000000005</v>
      </c>
      <c r="D38" s="37">
        <v>9352.4730999999992</v>
      </c>
      <c r="E38" s="38">
        <v>6099.1989999999996</v>
      </c>
      <c r="F38" s="38">
        <v>2726.3104610310002</v>
      </c>
      <c r="G38" s="38">
        <v>1712.1206</v>
      </c>
      <c r="H38" s="38">
        <v>1138</v>
      </c>
      <c r="I38" s="38">
        <f t="shared" si="0"/>
        <v>32139.636161030998</v>
      </c>
      <c r="J38" s="37"/>
      <c r="K38" s="56">
        <f t="shared" si="9"/>
        <v>5.0321604753580829E-2</v>
      </c>
      <c r="L38" s="56">
        <f t="shared" si="2"/>
        <v>0.25741861629076968</v>
      </c>
      <c r="M38" s="56">
        <f t="shared" si="3"/>
        <v>-1.2135656573024844E-2</v>
      </c>
      <c r="N38" s="56">
        <f t="shared" si="4"/>
        <v>0.10596941067117749</v>
      </c>
      <c r="O38" s="56">
        <f t="shared" si="5"/>
        <v>-0.15027798163436945</v>
      </c>
      <c r="P38" s="56">
        <f t="shared" si="8"/>
        <v>-6.4184598448962515E-2</v>
      </c>
      <c r="Q38" s="56">
        <f t="shared" si="6"/>
        <v>-0.2886601933494104</v>
      </c>
      <c r="R38" s="56">
        <f t="shared" si="7"/>
        <v>3.4738619485721545E-2</v>
      </c>
      <c r="T38" s="56" t="s">
        <v>38</v>
      </c>
      <c r="U38" s="56" t="s">
        <v>38</v>
      </c>
      <c r="V38" s="56" t="s">
        <v>38</v>
      </c>
      <c r="W38" s="56" t="s">
        <v>38</v>
      </c>
      <c r="X38" s="56" t="s">
        <v>38</v>
      </c>
      <c r="Y38" s="56" t="s">
        <v>38</v>
      </c>
      <c r="Z38" s="56" t="s">
        <v>38</v>
      </c>
      <c r="AA38" s="56" t="s">
        <v>38</v>
      </c>
    </row>
    <row r="39" spans="1:27" s="31" customFormat="1">
      <c r="A39" s="30">
        <v>2010</v>
      </c>
      <c r="B39" s="37">
        <v>3968.3249999999998</v>
      </c>
      <c r="C39" s="37">
        <v>8853.0229999999992</v>
      </c>
      <c r="D39" s="37">
        <v>9258.3694999999989</v>
      </c>
      <c r="E39" s="38">
        <v>6738.0860000000002</v>
      </c>
      <c r="F39" s="38">
        <v>2537.5177508950001</v>
      </c>
      <c r="G39" s="38">
        <v>1507.8316</v>
      </c>
      <c r="H39" s="38">
        <v>1057.585</v>
      </c>
      <c r="I39" s="38">
        <f t="shared" si="0"/>
        <v>33920.737850894999</v>
      </c>
      <c r="J39" s="37"/>
      <c r="K39" s="56">
        <f t="shared" si="9"/>
        <v>3.0477083760175105E-2</v>
      </c>
      <c r="L39" s="56">
        <f t="shared" si="2"/>
        <v>0.21932825145780455</v>
      </c>
      <c r="M39" s="56">
        <f t="shared" si="3"/>
        <v>-1.0061894751667411E-2</v>
      </c>
      <c r="N39" s="56">
        <f t="shared" si="4"/>
        <v>0.10474932855937324</v>
      </c>
      <c r="O39" s="56">
        <f t="shared" si="5"/>
        <v>-6.924842670508069E-2</v>
      </c>
      <c r="P39" s="56">
        <f t="shared" si="8"/>
        <v>-0.11931928159733607</v>
      </c>
      <c r="Q39" s="56">
        <f t="shared" si="6"/>
        <v>-7.0663444639718742E-2</v>
      </c>
      <c r="R39" s="56">
        <f t="shared" si="7"/>
        <v>5.5417605878923082E-2</v>
      </c>
      <c r="T39" s="56" t="s">
        <v>38</v>
      </c>
      <c r="U39" s="56" t="s">
        <v>38</v>
      </c>
      <c r="V39" s="56" t="s">
        <v>38</v>
      </c>
      <c r="W39" s="56" t="s">
        <v>38</v>
      </c>
      <c r="X39" s="56" t="s">
        <v>38</v>
      </c>
      <c r="Y39" s="56" t="s">
        <v>38</v>
      </c>
      <c r="Z39" s="56" t="s">
        <v>38</v>
      </c>
      <c r="AA39" s="56" t="s">
        <v>38</v>
      </c>
    </row>
    <row r="40" spans="1:27" s="31" customFormat="1">
      <c r="A40" s="30">
        <v>2011</v>
      </c>
      <c r="B40" s="37">
        <v>3930.78</v>
      </c>
      <c r="C40" s="37">
        <v>9928.4399999999987</v>
      </c>
      <c r="D40" s="37">
        <v>9075.4844999999987</v>
      </c>
      <c r="E40" s="38">
        <v>6850.1790000000001</v>
      </c>
      <c r="F40" s="38">
        <v>2326.9284106370001</v>
      </c>
      <c r="G40" s="38">
        <v>1358.9875000000002</v>
      </c>
      <c r="H40" s="38">
        <v>969.30200000000002</v>
      </c>
      <c r="I40" s="38">
        <f t="shared" si="0"/>
        <v>34440.101410637006</v>
      </c>
      <c r="J40" s="37"/>
      <c r="K40" s="56">
        <f t="shared" si="9"/>
        <v>-9.4611706450453692E-3</v>
      </c>
      <c r="L40" s="56">
        <f t="shared" si="2"/>
        <v>0.12147455168703392</v>
      </c>
      <c r="M40" s="56">
        <f t="shared" si="3"/>
        <v>-1.9753478190733254E-2</v>
      </c>
      <c r="N40" s="56">
        <f t="shared" si="4"/>
        <v>1.6635733055351265E-2</v>
      </c>
      <c r="O40" s="56">
        <f t="shared" si="5"/>
        <v>-8.2990292455579318E-2</v>
      </c>
      <c r="P40" s="56">
        <f t="shared" si="8"/>
        <v>-9.8714007585462338E-2</v>
      </c>
      <c r="Q40" s="56">
        <f t="shared" si="6"/>
        <v>-8.347603265931347E-2</v>
      </c>
      <c r="R40" s="56">
        <f t="shared" si="7"/>
        <v>1.5311092642647406E-2</v>
      </c>
      <c r="T40" s="56" t="s">
        <v>38</v>
      </c>
      <c r="U40" s="56" t="s">
        <v>38</v>
      </c>
      <c r="V40" s="56" t="s">
        <v>38</v>
      </c>
      <c r="W40" s="56" t="s">
        <v>38</v>
      </c>
      <c r="X40" s="56" t="s">
        <v>38</v>
      </c>
      <c r="Y40" s="56" t="s">
        <v>38</v>
      </c>
      <c r="Z40" s="56" t="s">
        <v>38</v>
      </c>
      <c r="AA40" s="56" t="s">
        <v>38</v>
      </c>
    </row>
    <row r="41" spans="1:27" s="31" customFormat="1">
      <c r="A41" s="30">
        <v>2012</v>
      </c>
      <c r="B41" s="37">
        <v>3932.877</v>
      </c>
      <c r="C41" s="37">
        <v>11046.091</v>
      </c>
      <c r="D41" s="37">
        <v>8838.0692999999992</v>
      </c>
      <c r="E41" s="38">
        <v>7286.2239999999993</v>
      </c>
      <c r="F41" s="38">
        <v>2095.811248</v>
      </c>
      <c r="G41" s="38">
        <v>1280.3415</v>
      </c>
      <c r="H41" s="38">
        <v>952.34899999999993</v>
      </c>
      <c r="I41" s="38">
        <f t="shared" si="0"/>
        <v>35431.763048000001</v>
      </c>
      <c r="J41" s="37"/>
      <c r="K41" s="56">
        <f t="shared" si="9"/>
        <v>5.3348190435476006E-4</v>
      </c>
      <c r="L41" s="56">
        <f t="shared" si="2"/>
        <v>0.11257065561155644</v>
      </c>
      <c r="M41" s="56">
        <f t="shared" si="3"/>
        <v>-2.6160057901040923E-2</v>
      </c>
      <c r="N41" s="56">
        <f t="shared" si="4"/>
        <v>6.365454099812573E-2</v>
      </c>
      <c r="O41" s="56">
        <f t="shared" si="5"/>
        <v>-9.9322850492736703E-2</v>
      </c>
      <c r="P41" s="56">
        <f t="shared" si="8"/>
        <v>-5.7871025303764867E-2</v>
      </c>
      <c r="Q41" s="56">
        <f t="shared" si="6"/>
        <v>-1.7489905106974013E-2</v>
      </c>
      <c r="R41" s="56">
        <f t="shared" si="7"/>
        <v>2.879380712440982E-2</v>
      </c>
      <c r="T41" s="56" t="s">
        <v>38</v>
      </c>
      <c r="U41" s="56" t="s">
        <v>38</v>
      </c>
      <c r="V41" s="56" t="s">
        <v>38</v>
      </c>
      <c r="W41" s="56" t="s">
        <v>38</v>
      </c>
      <c r="X41" s="56" t="s">
        <v>38</v>
      </c>
      <c r="Y41" s="56" t="s">
        <v>38</v>
      </c>
      <c r="Z41" s="56" t="s">
        <v>38</v>
      </c>
      <c r="AA41" s="56" t="s">
        <v>38</v>
      </c>
    </row>
    <row r="42" spans="1:27" s="31" customFormat="1">
      <c r="A42" s="30">
        <v>2013</v>
      </c>
      <c r="B42" s="37">
        <v>3868.431</v>
      </c>
      <c r="C42" s="37">
        <v>11854.434999999999</v>
      </c>
      <c r="D42" s="37">
        <v>8742.5897000000004</v>
      </c>
      <c r="E42" s="38">
        <v>7688.2520000000004</v>
      </c>
      <c r="F42" s="38">
        <v>2058.2918532240001</v>
      </c>
      <c r="G42" s="38">
        <v>1285.7299</v>
      </c>
      <c r="H42" s="38">
        <v>951.63300000000004</v>
      </c>
      <c r="I42" s="38">
        <f t="shared" si="0"/>
        <v>36449.362453223999</v>
      </c>
      <c r="J42" s="37"/>
      <c r="K42" s="56">
        <f t="shared" si="9"/>
        <v>-1.6386477380299413E-2</v>
      </c>
      <c r="L42" s="56">
        <f t="shared" si="2"/>
        <v>7.3179190720047416E-2</v>
      </c>
      <c r="M42" s="56">
        <f t="shared" si="3"/>
        <v>-1.0803219205352765E-2</v>
      </c>
      <c r="N42" s="56">
        <f t="shared" si="4"/>
        <v>5.5176453537525205E-2</v>
      </c>
      <c r="O42" s="56">
        <f t="shared" si="5"/>
        <v>-1.7902086751277801E-2</v>
      </c>
      <c r="P42" s="56">
        <f t="shared" si="8"/>
        <v>4.2085646680982691E-3</v>
      </c>
      <c r="Q42" s="56">
        <f t="shared" si="6"/>
        <v>-7.5182522373617999E-4</v>
      </c>
      <c r="R42" s="56">
        <f t="shared" si="7"/>
        <v>2.8719976588391649E-2</v>
      </c>
      <c r="T42" s="56" t="s">
        <v>38</v>
      </c>
      <c r="U42" s="56" t="s">
        <v>38</v>
      </c>
      <c r="V42" s="56" t="s">
        <v>38</v>
      </c>
      <c r="W42" s="56" t="s">
        <v>38</v>
      </c>
      <c r="X42" s="56" t="s">
        <v>38</v>
      </c>
      <c r="Y42" s="56" t="s">
        <v>38</v>
      </c>
      <c r="Z42" s="56" t="s">
        <v>38</v>
      </c>
      <c r="AA42" s="56" t="s">
        <v>38</v>
      </c>
    </row>
    <row r="43" spans="1:27" s="31" customFormat="1">
      <c r="A43" s="30">
        <v>2014</v>
      </c>
      <c r="B43" s="37">
        <v>3825.71</v>
      </c>
      <c r="C43" s="37">
        <v>12504.781999999999</v>
      </c>
      <c r="D43" s="37">
        <v>8841.9967782146414</v>
      </c>
      <c r="E43" s="38">
        <v>8048.8869999999997</v>
      </c>
      <c r="F43" s="38">
        <v>2028.749936144</v>
      </c>
      <c r="G43" s="38">
        <v>1349.3802000000001</v>
      </c>
      <c r="H43" s="38">
        <v>930.38699999999994</v>
      </c>
      <c r="I43" s="38">
        <f t="shared" si="0"/>
        <v>37529.892914358643</v>
      </c>
      <c r="J43" s="37"/>
      <c r="K43" s="56">
        <f t="shared" si="9"/>
        <v>-1.1043495411964144E-2</v>
      </c>
      <c r="L43" s="56">
        <f t="shared" si="2"/>
        <v>5.4861070983138305E-2</v>
      </c>
      <c r="M43" s="56">
        <f t="shared" si="3"/>
        <v>1.1370438465691857E-2</v>
      </c>
      <c r="N43" s="56">
        <f t="shared" si="4"/>
        <v>4.6907281395042633E-2</v>
      </c>
      <c r="O43" s="56">
        <f t="shared" si="5"/>
        <v>-1.4352637617317088E-2</v>
      </c>
      <c r="P43" s="56">
        <f t="shared" si="8"/>
        <v>4.9505187675887408E-2</v>
      </c>
      <c r="Q43" s="56">
        <f t="shared" si="6"/>
        <v>-2.2325833593412669E-2</v>
      </c>
      <c r="R43" s="56">
        <f t="shared" si="7"/>
        <v>2.9644701262506512E-2</v>
      </c>
      <c r="T43" s="56" t="s">
        <v>38</v>
      </c>
      <c r="U43" s="56" t="s">
        <v>38</v>
      </c>
      <c r="V43" s="56" t="s">
        <v>38</v>
      </c>
      <c r="W43" s="56" t="s">
        <v>38</v>
      </c>
      <c r="X43" s="56" t="s">
        <v>38</v>
      </c>
      <c r="Y43" s="56" t="s">
        <v>38</v>
      </c>
      <c r="Z43" s="56" t="s">
        <v>38</v>
      </c>
      <c r="AA43" s="56" t="s">
        <v>38</v>
      </c>
    </row>
    <row r="44" spans="1:27" s="31" customFormat="1">
      <c r="A44" s="30">
        <v>2015</v>
      </c>
      <c r="B44" s="37">
        <v>3842.5120000000002</v>
      </c>
      <c r="C44" s="37">
        <v>13191.554999999998</v>
      </c>
      <c r="D44" s="37">
        <v>8894.8133406955785</v>
      </c>
      <c r="E44" s="38">
        <v>8279.0550000000003</v>
      </c>
      <c r="F44" s="38">
        <v>1995.3962486349997</v>
      </c>
      <c r="G44" s="38">
        <v>1376.5868</v>
      </c>
      <c r="H44" s="38">
        <v>941.49300000000005</v>
      </c>
      <c r="I44" s="38">
        <f t="shared" si="0"/>
        <v>38521.411389330577</v>
      </c>
      <c r="J44" s="37"/>
      <c r="K44" s="56">
        <f t="shared" si="9"/>
        <v>4.3918645166518555E-3</v>
      </c>
      <c r="L44" s="56">
        <f t="shared" si="2"/>
        <v>5.4920829487471234E-2</v>
      </c>
      <c r="M44" s="56">
        <f t="shared" si="3"/>
        <v>5.9733749972707972E-3</v>
      </c>
      <c r="N44" s="56">
        <f t="shared" si="4"/>
        <v>2.8596251879297263E-2</v>
      </c>
      <c r="O44" s="56">
        <f t="shared" si="5"/>
        <v>-1.6440511920554846E-2</v>
      </c>
      <c r="P44" s="56">
        <f t="shared" si="8"/>
        <v>2.0162293770132456E-2</v>
      </c>
      <c r="Q44" s="56">
        <f t="shared" si="6"/>
        <v>1.1936968164860451E-2</v>
      </c>
      <c r="R44" s="56">
        <f t="shared" si="7"/>
        <v>2.6419432563650869E-2</v>
      </c>
      <c r="T44" s="56" t="s">
        <v>38</v>
      </c>
      <c r="U44" s="56" t="s">
        <v>38</v>
      </c>
      <c r="V44" s="56" t="s">
        <v>38</v>
      </c>
      <c r="W44" s="56" t="s">
        <v>38</v>
      </c>
      <c r="X44" s="56" t="s">
        <v>38</v>
      </c>
      <c r="Y44" s="56" t="s">
        <v>38</v>
      </c>
      <c r="Z44" s="56" t="s">
        <v>38</v>
      </c>
      <c r="AA44" s="56" t="s">
        <v>38</v>
      </c>
    </row>
    <row r="45" spans="1:27" s="31" customFormat="1">
      <c r="A45" s="30">
        <v>2016</v>
      </c>
      <c r="B45" s="37">
        <v>3889.5630000000001</v>
      </c>
      <c r="C45" s="37">
        <v>13908.241</v>
      </c>
      <c r="D45" s="37">
        <v>9023.3591287206709</v>
      </c>
      <c r="E45" s="38">
        <v>8685.0030000000006</v>
      </c>
      <c r="F45" s="38">
        <v>1971.6921650040001</v>
      </c>
      <c r="G45" s="38">
        <v>1391.7602999999999</v>
      </c>
      <c r="H45" s="38">
        <v>884.87</v>
      </c>
      <c r="I45" s="38">
        <f t="shared" si="0"/>
        <v>39754.488593724673</v>
      </c>
      <c r="J45" s="37"/>
      <c r="K45" s="56">
        <f t="shared" si="9"/>
        <v>1.224485440774159E-2</v>
      </c>
      <c r="L45" s="56">
        <f t="shared" si="2"/>
        <v>5.4329152249299018E-2</v>
      </c>
      <c r="M45" s="56">
        <f t="shared" si="3"/>
        <v>1.4451769036790241E-2</v>
      </c>
      <c r="N45" s="56">
        <f t="shared" si="4"/>
        <v>4.9033132404604274E-2</v>
      </c>
      <c r="O45" s="56">
        <f t="shared" si="5"/>
        <v>-1.187938668683719E-2</v>
      </c>
      <c r="P45" s="56">
        <f t="shared" si="8"/>
        <v>1.1022552301097166E-2</v>
      </c>
      <c r="Q45" s="56">
        <f t="shared" si="6"/>
        <v>-6.0141711090788808E-2</v>
      </c>
      <c r="R45" s="56">
        <f t="shared" si="7"/>
        <v>3.2010177195522571E-2</v>
      </c>
      <c r="T45" s="56" t="s">
        <v>38</v>
      </c>
      <c r="U45" s="56" t="s">
        <v>38</v>
      </c>
      <c r="V45" s="56" t="s">
        <v>38</v>
      </c>
      <c r="W45" s="56" t="s">
        <v>38</v>
      </c>
      <c r="X45" s="56" t="s">
        <v>38</v>
      </c>
      <c r="Y45" s="56" t="s">
        <v>38</v>
      </c>
      <c r="Z45" s="56" t="s">
        <v>38</v>
      </c>
      <c r="AA45" s="56" t="s">
        <v>38</v>
      </c>
    </row>
    <row r="46" spans="1:27" s="31" customFormat="1">
      <c r="A46" s="30">
        <v>2017</v>
      </c>
      <c r="B46" s="37">
        <v>3903.9839999999999</v>
      </c>
      <c r="C46" s="37">
        <v>14468.780999999999</v>
      </c>
      <c r="D46" s="37">
        <v>9304.5247373480015</v>
      </c>
      <c r="E46" s="38">
        <v>9009.3190000000013</v>
      </c>
      <c r="F46" s="38">
        <v>1934.6707613579999</v>
      </c>
      <c r="G46" s="38">
        <v>1457.9101000000001</v>
      </c>
      <c r="H46" s="38">
        <v>965.93299999999999</v>
      </c>
      <c r="I46" s="38">
        <f t="shared" si="0"/>
        <v>41045.122598706002</v>
      </c>
      <c r="J46" s="37"/>
      <c r="K46" s="56">
        <f t="shared" si="9"/>
        <v>3.7076144543743972E-3</v>
      </c>
      <c r="L46" s="56">
        <f t="shared" si="2"/>
        <v>4.0302724118743694E-2</v>
      </c>
      <c r="M46" s="56">
        <f t="shared" si="3"/>
        <v>3.1159749336851839E-2</v>
      </c>
      <c r="N46" s="56">
        <f t="shared" si="4"/>
        <v>3.7342071154149448E-2</v>
      </c>
      <c r="O46" s="56">
        <f t="shared" si="5"/>
        <v>-1.8776462321604348E-2</v>
      </c>
      <c r="P46" s="56">
        <f t="shared" si="8"/>
        <v>4.7529592559868439E-2</v>
      </c>
      <c r="Q46" s="56">
        <f t="shared" si="6"/>
        <v>9.161006701549379E-2</v>
      </c>
      <c r="R46" s="56">
        <f t="shared" si="7"/>
        <v>3.2465114019478492E-2</v>
      </c>
      <c r="T46" s="56" t="s">
        <v>38</v>
      </c>
      <c r="U46" s="56" t="s">
        <v>38</v>
      </c>
      <c r="V46" s="56" t="s">
        <v>38</v>
      </c>
      <c r="W46" s="56" t="s">
        <v>38</v>
      </c>
      <c r="X46" s="56" t="s">
        <v>38</v>
      </c>
      <c r="Y46" s="56" t="s">
        <v>38</v>
      </c>
      <c r="Z46" s="56" t="s">
        <v>38</v>
      </c>
      <c r="AA46" s="56" t="s">
        <v>38</v>
      </c>
    </row>
    <row r="47" spans="1:27" s="31" customFormat="1">
      <c r="A47" s="30">
        <v>2018</v>
      </c>
      <c r="B47" s="37">
        <v>3846.2710000000002</v>
      </c>
      <c r="C47" s="37">
        <v>15607.967000000002</v>
      </c>
      <c r="D47" s="37">
        <v>9732.3297792649773</v>
      </c>
      <c r="E47" s="38">
        <v>9237.8549999999996</v>
      </c>
      <c r="F47" s="38">
        <v>1841.5774630000001</v>
      </c>
      <c r="G47" s="38">
        <v>1615.6285</v>
      </c>
      <c r="H47" s="38">
        <v>995.971</v>
      </c>
      <c r="I47" s="38">
        <f t="shared" si="0"/>
        <v>42877.599742264974</v>
      </c>
      <c r="J47" s="37"/>
      <c r="K47" s="56">
        <f t="shared" si="9"/>
        <v>-1.4783103619277038E-2</v>
      </c>
      <c r="L47" s="56">
        <f t="shared" si="2"/>
        <v>7.8734068889424913E-2</v>
      </c>
      <c r="M47" s="56">
        <f t="shared" si="3"/>
        <v>4.5978172340150003E-2</v>
      </c>
      <c r="N47" s="56">
        <f t="shared" si="4"/>
        <v>2.5366623159863488E-2</v>
      </c>
      <c r="O47" s="56">
        <f t="shared" si="5"/>
        <v>-4.8118419018569836E-2</v>
      </c>
      <c r="P47" s="56">
        <f t="shared" si="8"/>
        <v>0.10818115602601286</v>
      </c>
      <c r="Q47" s="56">
        <f t="shared" si="6"/>
        <v>3.1097394953894408E-2</v>
      </c>
      <c r="R47" s="56">
        <f t="shared" si="7"/>
        <v>4.4645429896139399E-2</v>
      </c>
      <c r="T47" s="56" t="s">
        <v>38</v>
      </c>
      <c r="U47" s="56" t="s">
        <v>38</v>
      </c>
      <c r="V47" s="56" t="s">
        <v>38</v>
      </c>
      <c r="W47" s="56" t="s">
        <v>38</v>
      </c>
      <c r="X47" s="56" t="s">
        <v>38</v>
      </c>
      <c r="Y47" s="56" t="s">
        <v>38</v>
      </c>
      <c r="Z47" s="56" t="s">
        <v>38</v>
      </c>
      <c r="AA47" s="56" t="s">
        <v>38</v>
      </c>
    </row>
    <row r="48" spans="1:27" s="31" customFormat="1">
      <c r="A48" s="30">
        <v>2019</v>
      </c>
      <c r="B48" s="37">
        <v>3866.4430000000002</v>
      </c>
      <c r="C48" s="37">
        <v>16673.326999999997</v>
      </c>
      <c r="D48" s="37">
        <v>10227.6</v>
      </c>
      <c r="E48" s="37">
        <v>9581.1409999999996</v>
      </c>
      <c r="F48" s="37">
        <v>1726.1536659999999</v>
      </c>
      <c r="G48" s="37">
        <v>1663.2</v>
      </c>
      <c r="H48" s="37">
        <v>1045.248</v>
      </c>
      <c r="I48" s="38">
        <f t="shared" si="0"/>
        <v>44783.112665999994</v>
      </c>
      <c r="J48" s="37"/>
      <c r="K48" s="56">
        <f t="shared" si="9"/>
        <v>5.244560250694752E-3</v>
      </c>
      <c r="L48" s="56">
        <f t="shared" si="2"/>
        <v>6.8257448263441045E-2</v>
      </c>
      <c r="M48" s="56">
        <f t="shared" si="3"/>
        <v>5.0889173709486313E-2</v>
      </c>
      <c r="N48" s="56">
        <f t="shared" si="4"/>
        <v>3.7160791114387415E-2</v>
      </c>
      <c r="O48" s="56">
        <f t="shared" si="5"/>
        <v>-6.2676590759299544E-2</v>
      </c>
      <c r="P48" s="56">
        <f t="shared" si="8"/>
        <v>2.9444578379249853E-2</v>
      </c>
      <c r="Q48" s="56">
        <f t="shared" si="6"/>
        <v>4.947634017456326E-2</v>
      </c>
      <c r="R48" s="56">
        <f t="shared" si="7"/>
        <v>4.4440755433815315E-2</v>
      </c>
      <c r="T48" s="56" t="s">
        <v>38</v>
      </c>
      <c r="U48" s="56" t="s">
        <v>38</v>
      </c>
      <c r="V48" s="56" t="s">
        <v>38</v>
      </c>
      <c r="W48" s="56" t="s">
        <v>38</v>
      </c>
      <c r="X48" s="56" t="s">
        <v>38</v>
      </c>
      <c r="Y48" s="56" t="s">
        <v>38</v>
      </c>
      <c r="Z48" s="56" t="s">
        <v>38</v>
      </c>
      <c r="AA48" s="56" t="s">
        <v>38</v>
      </c>
    </row>
    <row r="49" spans="1:27" s="31" customFormat="1">
      <c r="A49" s="30">
        <v>2020</v>
      </c>
      <c r="B49" s="37">
        <v>3950.11</v>
      </c>
      <c r="C49" s="37">
        <v>20973.129000000004</v>
      </c>
      <c r="D49" s="37">
        <v>11214.048699999999</v>
      </c>
      <c r="E49" s="38">
        <v>10560.157999999999</v>
      </c>
      <c r="F49" s="37">
        <v>1693.5513029999997</v>
      </c>
      <c r="G49" s="37">
        <v>1535.8451345589999</v>
      </c>
      <c r="H49" s="38">
        <v>986.89668310100001</v>
      </c>
      <c r="I49" s="38">
        <f t="shared" si="0"/>
        <v>50913.738820659994</v>
      </c>
      <c r="J49" s="37"/>
      <c r="K49" s="56">
        <f t="shared" ref="K49" si="10">B49/B48-1</f>
        <v>2.1639268961161529E-2</v>
      </c>
      <c r="L49" s="56">
        <f t="shared" ref="L49" si="11">C49/C48-1</f>
        <v>0.25788506397073641</v>
      </c>
      <c r="M49" s="56">
        <f t="shared" ref="M49" si="12">D49/D48-1</f>
        <v>9.6449675388165179E-2</v>
      </c>
      <c r="N49" s="56">
        <f t="shared" ref="N49" si="13">E49/E48-1</f>
        <v>0.10218167126441413</v>
      </c>
      <c r="O49" s="56">
        <f t="shared" ref="O49" si="14">F49/F48-1</f>
        <v>-1.8887288914172573E-2</v>
      </c>
      <c r="P49" s="56">
        <f t="shared" ref="P49" si="15">G49/G48-1</f>
        <v>-7.6572189418590786E-2</v>
      </c>
      <c r="Q49" s="56">
        <f t="shared" ref="Q49" si="16">H49/H48-1</f>
        <v>-5.5825332264687444E-2</v>
      </c>
      <c r="R49" s="56">
        <f t="shared" ref="R49" si="17">I49/I48-1</f>
        <v>0.13689593665324784</v>
      </c>
      <c r="T49" s="56" t="s">
        <v>38</v>
      </c>
      <c r="U49" s="56" t="s">
        <v>38</v>
      </c>
      <c r="V49" s="56" t="s">
        <v>38</v>
      </c>
      <c r="W49" s="56" t="s">
        <v>38</v>
      </c>
      <c r="X49" s="56" t="s">
        <v>38</v>
      </c>
      <c r="Y49" s="56" t="s">
        <v>38</v>
      </c>
      <c r="Z49" s="56" t="s">
        <v>38</v>
      </c>
      <c r="AA49" s="56" t="s">
        <v>38</v>
      </c>
    </row>
    <row r="50" spans="1:27" s="31" customFormat="1">
      <c r="A50" s="30"/>
      <c r="B50" s="37"/>
      <c r="C50" s="37"/>
      <c r="D50" s="37"/>
      <c r="E50" s="38"/>
      <c r="F50" s="38"/>
      <c r="G50" s="38"/>
      <c r="H50" s="38"/>
      <c r="I50" s="38"/>
      <c r="J50" s="37"/>
      <c r="K50" s="37"/>
      <c r="L50" s="37"/>
      <c r="M50" s="37"/>
      <c r="N50" s="37"/>
      <c r="O50" s="37"/>
      <c r="P50" s="37"/>
      <c r="Q50" s="37"/>
      <c r="R50" s="37"/>
      <c r="T50" s="37"/>
      <c r="U50" s="37"/>
      <c r="V50" s="37"/>
      <c r="W50" s="37"/>
    </row>
    <row r="51" spans="1:27" s="31" customFormat="1">
      <c r="A51" s="30" t="s">
        <v>24</v>
      </c>
      <c r="B51" s="37">
        <v>3843.5419999999999</v>
      </c>
      <c r="C51" s="37">
        <v>15928.559000000001</v>
      </c>
      <c r="D51" s="37">
        <v>9802.5457999999999</v>
      </c>
      <c r="E51" s="37">
        <v>9361.0249999999996</v>
      </c>
      <c r="F51" s="38">
        <v>1826.6676829999999</v>
      </c>
      <c r="G51" s="37">
        <v>1541.274693329</v>
      </c>
      <c r="H51" s="37">
        <v>1071.231</v>
      </c>
      <c r="I51" s="38">
        <f>SUM(B51:H51)</f>
        <v>43374.845176329007</v>
      </c>
      <c r="J51" s="37"/>
      <c r="K51" s="54" t="s">
        <v>38</v>
      </c>
      <c r="L51" s="54" t="s">
        <v>38</v>
      </c>
      <c r="M51" s="54" t="s">
        <v>38</v>
      </c>
      <c r="N51" s="54" t="s">
        <v>38</v>
      </c>
      <c r="O51" s="54" t="s">
        <v>38</v>
      </c>
      <c r="P51" s="54" t="s">
        <v>38</v>
      </c>
      <c r="Q51" s="54" t="s">
        <v>38</v>
      </c>
      <c r="R51" s="54" t="s">
        <v>38</v>
      </c>
      <c r="T51" s="56" t="s">
        <v>38</v>
      </c>
      <c r="U51" s="56" t="s">
        <v>38</v>
      </c>
      <c r="V51" s="56" t="s">
        <v>38</v>
      </c>
      <c r="W51" s="56" t="s">
        <v>38</v>
      </c>
      <c r="X51" s="56" t="s">
        <v>38</v>
      </c>
      <c r="Y51" s="56" t="s">
        <v>38</v>
      </c>
      <c r="Z51" s="56" t="s">
        <v>38</v>
      </c>
      <c r="AA51" s="56" t="s">
        <v>38</v>
      </c>
    </row>
    <row r="52" spans="1:27" s="31" customFormat="1">
      <c r="A52" s="30" t="s">
        <v>25</v>
      </c>
      <c r="B52" s="37">
        <v>3829.0259999999998</v>
      </c>
      <c r="C52" s="37">
        <v>15922.090999999999</v>
      </c>
      <c r="D52" s="37">
        <v>9860.156500000001</v>
      </c>
      <c r="E52" s="37">
        <v>9482.9219999999987</v>
      </c>
      <c r="F52" s="37">
        <v>1869.3717650000001</v>
      </c>
      <c r="G52" s="37">
        <v>1563.4398857599999</v>
      </c>
      <c r="H52" s="37">
        <v>1090.4079999999999</v>
      </c>
      <c r="I52" s="38">
        <f t="shared" ref="I52:I59" si="18">SUM(B52:H52)</f>
        <v>43617.415150760011</v>
      </c>
      <c r="J52" s="37"/>
      <c r="K52" s="54" t="s">
        <v>38</v>
      </c>
      <c r="L52" s="54" t="s">
        <v>38</v>
      </c>
      <c r="M52" s="54" t="s">
        <v>38</v>
      </c>
      <c r="N52" s="54" t="s">
        <v>38</v>
      </c>
      <c r="O52" s="54" t="s">
        <v>38</v>
      </c>
      <c r="P52" s="54" t="s">
        <v>38</v>
      </c>
      <c r="Q52" s="54" t="s">
        <v>38</v>
      </c>
      <c r="R52" s="54" t="s">
        <v>38</v>
      </c>
      <c r="T52" s="56">
        <f>B52/B51-1</f>
        <v>-3.7767246982081115E-3</v>
      </c>
      <c r="U52" s="56">
        <f t="shared" ref="U52:AA52" si="19">C52/C51-1</f>
        <v>-4.060630971076673E-4</v>
      </c>
      <c r="V52" s="56">
        <f t="shared" si="19"/>
        <v>5.8771161263027061E-3</v>
      </c>
      <c r="W52" s="56">
        <f t="shared" si="19"/>
        <v>1.3021757766911168E-2</v>
      </c>
      <c r="X52" s="56">
        <f t="shared" si="19"/>
        <v>2.3378134073005485E-2</v>
      </c>
      <c r="Y52" s="56">
        <f t="shared" si="19"/>
        <v>1.4381078549421611E-2</v>
      </c>
      <c r="Z52" s="56">
        <f t="shared" si="19"/>
        <v>1.7901834431602426E-2</v>
      </c>
      <c r="AA52" s="56">
        <f t="shared" si="19"/>
        <v>5.5924113030236811E-3</v>
      </c>
    </row>
    <row r="53" spans="1:27" s="31" customFormat="1">
      <c r="A53" s="30" t="s">
        <v>26</v>
      </c>
      <c r="B53" s="37">
        <v>3826.24</v>
      </c>
      <c r="C53" s="37">
        <v>16347.34</v>
      </c>
      <c r="D53" s="37">
        <v>9991.3202999999994</v>
      </c>
      <c r="E53" s="37">
        <v>9597.864999999998</v>
      </c>
      <c r="F53" s="37">
        <v>1821.304709</v>
      </c>
      <c r="G53" s="37">
        <v>1617.978718161</v>
      </c>
      <c r="H53" s="37">
        <v>1074.9069999999999</v>
      </c>
      <c r="I53" s="38">
        <f t="shared" si="18"/>
        <v>44276.955727161003</v>
      </c>
      <c r="J53" s="37"/>
      <c r="K53" s="54" t="s">
        <v>38</v>
      </c>
      <c r="L53" s="54" t="s">
        <v>38</v>
      </c>
      <c r="M53" s="54" t="s">
        <v>38</v>
      </c>
      <c r="N53" s="54" t="s">
        <v>38</v>
      </c>
      <c r="O53" s="54" t="s">
        <v>38</v>
      </c>
      <c r="P53" s="54" t="s">
        <v>38</v>
      </c>
      <c r="Q53" s="54" t="s">
        <v>38</v>
      </c>
      <c r="R53" s="54" t="s">
        <v>38</v>
      </c>
      <c r="T53" s="56">
        <f t="shared" ref="T53:T57" si="20">B53/B52-1</f>
        <v>-7.2760017821771328E-4</v>
      </c>
      <c r="U53" s="56">
        <f t="shared" ref="U53:U57" si="21">C53/C52-1</f>
        <v>2.6708112646762316E-2</v>
      </c>
      <c r="V53" s="56">
        <f t="shared" ref="V53:V57" si="22">D53/D52-1</f>
        <v>1.3302405494273639E-2</v>
      </c>
      <c r="W53" s="56">
        <f t="shared" ref="W53:W57" si="23">E53/E52-1</f>
        <v>1.2121052983457892E-2</v>
      </c>
      <c r="X53" s="56">
        <f t="shared" ref="X53:X57" si="24">F53/F52-1</f>
        <v>-2.5712946402611458E-2</v>
      </c>
      <c r="Y53" s="56">
        <f t="shared" ref="Y53:Y57" si="25">G53/G52-1</f>
        <v>3.4883869151443703E-2</v>
      </c>
      <c r="Z53" s="56">
        <f t="shared" ref="Z53:Z57" si="26">H53/H52-1</f>
        <v>-1.4215779781513005E-2</v>
      </c>
      <c r="AA53" s="56">
        <f t="shared" ref="AA53:AA57" si="27">I53/I52-1</f>
        <v>1.5121037643366586E-2</v>
      </c>
    </row>
    <row r="54" spans="1:27" s="31" customFormat="1">
      <c r="A54" s="30" t="s">
        <v>27</v>
      </c>
      <c r="B54" s="37">
        <v>3866.4430000000002</v>
      </c>
      <c r="C54" s="37">
        <v>16673.326999999997</v>
      </c>
      <c r="D54" s="37">
        <v>10229.4336</v>
      </c>
      <c r="E54" s="37">
        <v>9581.1409999999996</v>
      </c>
      <c r="F54" s="37">
        <v>1726.1536659999999</v>
      </c>
      <c r="G54" s="37">
        <v>1663.196119122</v>
      </c>
      <c r="H54" s="37">
        <v>1045.249</v>
      </c>
      <c r="I54" s="38">
        <f t="shared" si="18"/>
        <v>44784.943385122002</v>
      </c>
      <c r="J54" s="37"/>
      <c r="K54" s="54" t="s">
        <v>38</v>
      </c>
      <c r="L54" s="54" t="s">
        <v>38</v>
      </c>
      <c r="M54" s="54" t="s">
        <v>38</v>
      </c>
      <c r="N54" s="54" t="s">
        <v>38</v>
      </c>
      <c r="O54" s="54" t="s">
        <v>38</v>
      </c>
      <c r="P54" s="54" t="s">
        <v>38</v>
      </c>
      <c r="Q54" s="54" t="s">
        <v>38</v>
      </c>
      <c r="R54" s="54" t="s">
        <v>38</v>
      </c>
      <c r="T54" s="56">
        <f t="shared" si="20"/>
        <v>1.0507181985447867E-2</v>
      </c>
      <c r="U54" s="56">
        <f t="shared" si="21"/>
        <v>1.9941287084014769E-2</v>
      </c>
      <c r="V54" s="56">
        <f t="shared" si="22"/>
        <v>2.3832015474471557E-2</v>
      </c>
      <c r="W54" s="56">
        <f t="shared" si="23"/>
        <v>-1.7424708515902942E-3</v>
      </c>
      <c r="X54" s="56">
        <f t="shared" si="24"/>
        <v>-5.2243341012522482E-2</v>
      </c>
      <c r="Y54" s="56">
        <f t="shared" si="25"/>
        <v>2.7946845315984348E-2</v>
      </c>
      <c r="Z54" s="56">
        <f t="shared" si="26"/>
        <v>-2.7591224171021222E-2</v>
      </c>
      <c r="AA54" s="56">
        <f t="shared" si="27"/>
        <v>1.1472958102433095E-2</v>
      </c>
    </row>
    <row r="55" spans="1:27" s="31" customFormat="1">
      <c r="A55" s="30" t="s">
        <v>28</v>
      </c>
      <c r="B55" s="37">
        <v>3872.1289999999999</v>
      </c>
      <c r="C55" s="37">
        <v>17153.996999999996</v>
      </c>
      <c r="D55" s="37">
        <v>10295.5445</v>
      </c>
      <c r="E55" s="37">
        <v>9900.268</v>
      </c>
      <c r="F55" s="37">
        <v>2049.0679580000001</v>
      </c>
      <c r="G55" s="37">
        <v>1555.4704336529999</v>
      </c>
      <c r="H55" s="37">
        <v>1088.7650000000001</v>
      </c>
      <c r="I55" s="38">
        <f t="shared" si="18"/>
        <v>45915.241891652993</v>
      </c>
      <c r="J55" s="37"/>
      <c r="K55" s="56">
        <f>B55/B51-1</f>
        <v>7.4376707734689074E-3</v>
      </c>
      <c r="L55" s="56">
        <f t="shared" ref="L55:Q55" si="28">C55/C51-1</f>
        <v>7.6933387383001373E-2</v>
      </c>
      <c r="M55" s="56">
        <f t="shared" si="28"/>
        <v>5.0292924925686044E-2</v>
      </c>
      <c r="N55" s="56">
        <f t="shared" si="28"/>
        <v>5.7605123370570999E-2</v>
      </c>
      <c r="O55" s="56">
        <f t="shared" si="28"/>
        <v>0.12175190762380184</v>
      </c>
      <c r="P55" s="56">
        <f t="shared" si="28"/>
        <v>9.2103895466799646E-3</v>
      </c>
      <c r="Q55" s="56">
        <f t="shared" si="28"/>
        <v>1.636808494152997E-2</v>
      </c>
      <c r="R55" s="56">
        <f>I55/I51-1</f>
        <v>5.8568433039856815E-2</v>
      </c>
      <c r="T55" s="56">
        <f t="shared" si="20"/>
        <v>1.4706023081161312E-3</v>
      </c>
      <c r="U55" s="56">
        <f t="shared" si="21"/>
        <v>2.8828679483104969E-2</v>
      </c>
      <c r="V55" s="56">
        <f t="shared" si="22"/>
        <v>6.4628113916296304E-3</v>
      </c>
      <c r="W55" s="56">
        <f t="shared" si="23"/>
        <v>3.3307828368249748E-2</v>
      </c>
      <c r="X55" s="56">
        <f t="shared" si="24"/>
        <v>0.18707157906067917</v>
      </c>
      <c r="Y55" s="56">
        <f t="shared" si="25"/>
        <v>-6.4770284292070435E-2</v>
      </c>
      <c r="Z55" s="56">
        <f t="shared" si="26"/>
        <v>4.1632185249639075E-2</v>
      </c>
      <c r="AA55" s="56">
        <f t="shared" si="27"/>
        <v>2.5238359615890271E-2</v>
      </c>
    </row>
    <row r="56" spans="1:27" s="31" customFormat="1">
      <c r="A56" s="30" t="s">
        <v>29</v>
      </c>
      <c r="B56" s="37">
        <v>3891.75</v>
      </c>
      <c r="C56" s="37">
        <v>19898.703000000001</v>
      </c>
      <c r="D56" s="37">
        <v>10697.9323</v>
      </c>
      <c r="E56" s="37">
        <v>10457.397000000001</v>
      </c>
      <c r="F56" s="37">
        <v>1834.1955250000001</v>
      </c>
      <c r="G56" s="37">
        <v>1600.1923941640002</v>
      </c>
      <c r="H56" s="37">
        <v>1006.631</v>
      </c>
      <c r="I56" s="38">
        <f t="shared" si="18"/>
        <v>49386.801219164008</v>
      </c>
      <c r="J56" s="37"/>
      <c r="K56" s="56">
        <f>B56/B52-1</f>
        <v>1.6381189367740134E-2</v>
      </c>
      <c r="L56" s="56">
        <f t="shared" ref="L56:R56" si="29">C56/C52-1</f>
        <v>0.24975438213485934</v>
      </c>
      <c r="M56" s="56">
        <f t="shared" si="29"/>
        <v>8.4965771080813823E-2</v>
      </c>
      <c r="N56" s="56">
        <f t="shared" si="29"/>
        <v>0.1027610477023857</v>
      </c>
      <c r="O56" s="56">
        <f t="shared" si="29"/>
        <v>-1.8817145234885868E-2</v>
      </c>
      <c r="P56" s="56">
        <f t="shared" si="29"/>
        <v>2.3507465006327832E-2</v>
      </c>
      <c r="Q56" s="56">
        <f t="shared" si="29"/>
        <v>-7.6830874314935294E-2</v>
      </c>
      <c r="R56" s="56">
        <f t="shared" si="29"/>
        <v>0.13227253491438207</v>
      </c>
      <c r="T56" s="56">
        <f t="shared" si="20"/>
        <v>5.0672382040990449E-3</v>
      </c>
      <c r="U56" s="56">
        <f t="shared" si="21"/>
        <v>0.16000387548161554</v>
      </c>
      <c r="V56" s="56">
        <f t="shared" si="22"/>
        <v>3.9083683237928879E-2</v>
      </c>
      <c r="W56" s="56">
        <f t="shared" si="23"/>
        <v>5.6274133185081565E-2</v>
      </c>
      <c r="X56" s="56">
        <f t="shared" si="24"/>
        <v>-0.10486349765076952</v>
      </c>
      <c r="Y56" s="56">
        <f t="shared" si="25"/>
        <v>2.8751405069121994E-2</v>
      </c>
      <c r="Z56" s="56">
        <f t="shared" si="26"/>
        <v>-7.543776664385804E-2</v>
      </c>
      <c r="AA56" s="56">
        <f t="shared" si="27"/>
        <v>7.560799387059558E-2</v>
      </c>
    </row>
    <row r="57" spans="1:27" s="31" customFormat="1">
      <c r="A57" s="30" t="s">
        <v>23</v>
      </c>
      <c r="B57" s="37">
        <v>3926.056</v>
      </c>
      <c r="C57" s="37">
        <v>20367.679999999997</v>
      </c>
      <c r="D57" s="37">
        <v>10906.4321</v>
      </c>
      <c r="E57" s="37">
        <v>10503.877</v>
      </c>
      <c r="F57" s="37">
        <v>1765.5242849999997</v>
      </c>
      <c r="G57" s="37">
        <v>1572.7817755890001</v>
      </c>
      <c r="H57" s="37">
        <v>956.93899999999996</v>
      </c>
      <c r="I57" s="38">
        <f t="shared" si="18"/>
        <v>49999.290160588993</v>
      </c>
      <c r="J57" s="37"/>
      <c r="K57" s="56">
        <f>B57/B53-1</f>
        <v>2.608722923810336E-2</v>
      </c>
      <c r="L57" s="56">
        <f>C57/C53-1</f>
        <v>0.24593236575491773</v>
      </c>
      <c r="M57" s="56">
        <f t="shared" ref="M57:R57" si="30">D57/D53-1</f>
        <v>9.15906779607496E-2</v>
      </c>
      <c r="N57" s="56">
        <f t="shared" si="30"/>
        <v>9.439724355364465E-2</v>
      </c>
      <c r="O57" s="56">
        <f t="shared" si="30"/>
        <v>-3.0626629209467571E-2</v>
      </c>
      <c r="P57" s="56">
        <f t="shared" si="30"/>
        <v>-2.7934200904305428E-2</v>
      </c>
      <c r="Q57" s="56">
        <f t="shared" si="30"/>
        <v>-0.10974716882483782</v>
      </c>
      <c r="R57" s="56">
        <f t="shared" si="30"/>
        <v>0.12923956354835187</v>
      </c>
      <c r="T57" s="56">
        <f t="shared" si="20"/>
        <v>8.8150574934156012E-3</v>
      </c>
      <c r="U57" s="56">
        <f t="shared" si="21"/>
        <v>2.3568219496516774E-2</v>
      </c>
      <c r="V57" s="56">
        <f t="shared" si="22"/>
        <v>1.9489728870316414E-2</v>
      </c>
      <c r="W57" s="56">
        <f t="shared" si="23"/>
        <v>4.4447007223689106E-3</v>
      </c>
      <c r="X57" s="56">
        <f t="shared" si="24"/>
        <v>-3.7439432745317802E-2</v>
      </c>
      <c r="Y57" s="56">
        <f t="shared" si="25"/>
        <v>-1.712957684024019E-2</v>
      </c>
      <c r="Z57" s="56">
        <f t="shared" si="26"/>
        <v>-4.9364662920176272E-2</v>
      </c>
      <c r="AA57" s="56">
        <f t="shared" si="27"/>
        <v>1.2401875122604933E-2</v>
      </c>
    </row>
    <row r="58" spans="1:27" s="31" customFormat="1">
      <c r="A58" s="30" t="s">
        <v>30</v>
      </c>
      <c r="B58" s="37">
        <v>3950.11</v>
      </c>
      <c r="C58" s="37">
        <v>20973.129000000004</v>
      </c>
      <c r="D58" s="37">
        <v>11214.048699999999</v>
      </c>
      <c r="E58" s="37">
        <v>10560.157999999999</v>
      </c>
      <c r="F58" s="37">
        <v>1693.5513029999997</v>
      </c>
      <c r="G58" s="37">
        <v>1535.8451345589999</v>
      </c>
      <c r="H58" s="37">
        <v>986.89668310100001</v>
      </c>
      <c r="I58" s="38">
        <f t="shared" si="18"/>
        <v>50913.738820659994</v>
      </c>
      <c r="J58" s="37"/>
      <c r="K58" s="56">
        <f>B58/B54-1</f>
        <v>2.1639268961161529E-2</v>
      </c>
      <c r="L58" s="56">
        <f>C58/C54-1</f>
        <v>0.25788506397073641</v>
      </c>
      <c r="M58" s="56">
        <f t="shared" ref="M58" si="31">D58/D54-1</f>
        <v>9.6253139567766377E-2</v>
      </c>
      <c r="N58" s="56">
        <f t="shared" ref="N58" si="32">E58/E54-1</f>
        <v>0.10218167126441413</v>
      </c>
      <c r="O58" s="56">
        <f t="shared" ref="O58" si="33">F58/F54-1</f>
        <v>-1.8887288914172573E-2</v>
      </c>
      <c r="P58" s="56">
        <f t="shared" ref="P58" si="34">G58/G54-1</f>
        <v>-7.6570034705365164E-2</v>
      </c>
      <c r="Q58" s="56">
        <f t="shared" ref="Q58" si="35">H58/H54-1</f>
        <v>-5.5826235565879512E-2</v>
      </c>
      <c r="R58" s="56">
        <f t="shared" ref="R58" si="36">I58/I54-1</f>
        <v>0.13684946261591202</v>
      </c>
      <c r="T58" s="56">
        <f t="shared" ref="T58" si="37">B58/B57-1</f>
        <v>6.1267592719003172E-3</v>
      </c>
      <c r="U58" s="56">
        <f t="shared" ref="U58" si="38">C58/C57-1</f>
        <v>2.9725967807821441E-2</v>
      </c>
      <c r="V58" s="56">
        <f t="shared" ref="V58" si="39">D58/D57-1</f>
        <v>2.8205062588708474E-2</v>
      </c>
      <c r="W58" s="56">
        <f t="shared" ref="W58" si="40">E58/E57-1</f>
        <v>5.3581168172474047E-3</v>
      </c>
      <c r="X58" s="56">
        <f t="shared" ref="X58" si="41">F58/F57-1</f>
        <v>-4.0765784198771304E-2</v>
      </c>
      <c r="Y58" s="56">
        <f t="shared" ref="Y58" si="42">G58/G57-1</f>
        <v>-2.3484911640820338E-2</v>
      </c>
      <c r="Z58" s="56">
        <f t="shared" ref="Z58" si="43">H58/H57-1</f>
        <v>3.1305739551841905E-2</v>
      </c>
      <c r="AA58" s="56">
        <f t="shared" ref="AA58" si="44">I58/I57-1</f>
        <v>1.8289232849785453E-2</v>
      </c>
    </row>
    <row r="59" spans="1:27" s="31" customFormat="1">
      <c r="A59" s="30" t="s">
        <v>31</v>
      </c>
      <c r="B59" s="37">
        <v>3977.3229999999999</v>
      </c>
      <c r="C59" s="37">
        <v>21380.839</v>
      </c>
      <c r="D59" s="37">
        <v>11451.751251814714</v>
      </c>
      <c r="E59" s="37">
        <v>10650.653</v>
      </c>
      <c r="F59" s="37">
        <v>1614.8115419999999</v>
      </c>
      <c r="G59" s="37">
        <v>1509.382401775621</v>
      </c>
      <c r="H59" s="37">
        <v>1105.1993468000001</v>
      </c>
      <c r="I59" s="38">
        <f t="shared" si="18"/>
        <v>51689.959542390337</v>
      </c>
      <c r="J59" s="37"/>
      <c r="K59" s="56">
        <f>B59/B55-1</f>
        <v>2.7166966803017223E-2</v>
      </c>
      <c r="L59" s="56">
        <f>C59/C55-1</f>
        <v>0.24640566277352183</v>
      </c>
      <c r="M59" s="56">
        <f t="shared" ref="M59" si="45">D59/D55-1</f>
        <v>0.11230166134629549</v>
      </c>
      <c r="N59" s="56">
        <f t="shared" ref="N59" si="46">E59/E55-1</f>
        <v>7.5794412838117164E-2</v>
      </c>
      <c r="O59" s="56">
        <f t="shared" ref="O59" si="47">F59/F55-1</f>
        <v>-0.21192875243818543</v>
      </c>
      <c r="P59" s="56">
        <f t="shared" ref="P59" si="48">G59/G55-1</f>
        <v>-2.962964186284256E-2</v>
      </c>
      <c r="Q59" s="56">
        <f t="shared" ref="Q59" si="49">H59/H55-1</f>
        <v>1.5094484852103074E-2</v>
      </c>
      <c r="R59" s="56">
        <f t="shared" ref="R59" si="50">I59/I55-1</f>
        <v>0.125769078258676</v>
      </c>
      <c r="T59" s="56">
        <f t="shared" ref="T59" si="51">B59/B58-1</f>
        <v>6.8891752381579074E-3</v>
      </c>
      <c r="U59" s="56">
        <f t="shared" ref="U59" si="52">C59/C58-1</f>
        <v>1.9439636307963193E-2</v>
      </c>
      <c r="V59" s="56">
        <f t="shared" ref="V59" si="53">D59/D58-1</f>
        <v>2.1196853890487866E-2</v>
      </c>
      <c r="W59" s="56">
        <f t="shared" ref="W59" si="54">E59/E58-1</f>
        <v>8.5694740552177961E-3</v>
      </c>
      <c r="X59" s="56">
        <f t="shared" ref="X59" si="55">F59/F58-1</f>
        <v>-4.6493874062461638E-2</v>
      </c>
      <c r="Y59" s="56">
        <f t="shared" ref="Y59" si="56">G59/G58-1</f>
        <v>-1.7230078858815001E-2</v>
      </c>
      <c r="Z59" s="56">
        <f t="shared" ref="Z59" si="57">H59/H58-1</f>
        <v>0.11987340288476056</v>
      </c>
      <c r="AA59" s="56">
        <f t="shared" ref="AA59" si="58">I59/I58-1</f>
        <v>1.5245800833141088E-2</v>
      </c>
    </row>
    <row r="60" spans="1:27" s="31" customFormat="1">
      <c r="A60" s="30" t="s">
        <v>32</v>
      </c>
      <c r="B60" s="37"/>
      <c r="C60" s="37"/>
      <c r="D60" s="37"/>
      <c r="E60" s="37"/>
      <c r="F60" s="37"/>
      <c r="G60" s="37"/>
      <c r="H60" s="37"/>
      <c r="I60" s="38"/>
      <c r="J60" s="37"/>
      <c r="K60" s="56"/>
      <c r="L60" s="56"/>
      <c r="M60" s="56"/>
      <c r="N60" s="56"/>
      <c r="O60" s="56"/>
      <c r="P60" s="56"/>
      <c r="Q60" s="56"/>
      <c r="R60" s="56"/>
      <c r="T60" s="56"/>
      <c r="U60" s="56"/>
      <c r="V60" s="56"/>
      <c r="W60" s="56"/>
      <c r="X60" s="56"/>
      <c r="Y60" s="56"/>
      <c r="Z60" s="56"/>
      <c r="AA60" s="56"/>
    </row>
    <row r="61" spans="1:27" s="31" customFormat="1">
      <c r="A61" s="30" t="s">
        <v>33</v>
      </c>
      <c r="B61" s="37"/>
      <c r="C61" s="37"/>
      <c r="D61" s="37"/>
      <c r="E61" s="37"/>
      <c r="F61" s="37"/>
      <c r="G61" s="37"/>
      <c r="H61" s="37"/>
      <c r="I61" s="38"/>
      <c r="J61" s="37"/>
      <c r="K61" s="56"/>
      <c r="L61" s="56"/>
      <c r="M61" s="56"/>
      <c r="N61" s="56"/>
      <c r="O61" s="56"/>
      <c r="P61" s="56"/>
      <c r="Q61" s="56"/>
      <c r="R61" s="56"/>
      <c r="T61" s="56"/>
      <c r="U61" s="56"/>
      <c r="V61" s="56"/>
      <c r="W61" s="56"/>
      <c r="X61" s="56"/>
      <c r="Y61" s="56"/>
      <c r="Z61" s="56"/>
      <c r="AA61" s="56"/>
    </row>
    <row r="62" spans="1:27" s="31" customFormat="1">
      <c r="A62" s="30" t="s">
        <v>34</v>
      </c>
      <c r="B62" s="37"/>
      <c r="C62" s="37"/>
      <c r="D62" s="37"/>
      <c r="E62" s="37"/>
      <c r="F62" s="37"/>
      <c r="G62" s="37"/>
      <c r="H62" s="37"/>
      <c r="I62" s="38"/>
      <c r="J62" s="37"/>
      <c r="K62" s="56"/>
      <c r="L62" s="56"/>
      <c r="M62" s="56"/>
      <c r="N62" s="56"/>
      <c r="O62" s="56"/>
      <c r="P62" s="56"/>
      <c r="Q62" s="56"/>
      <c r="R62" s="56"/>
      <c r="T62" s="56"/>
      <c r="U62" s="56"/>
      <c r="V62" s="56"/>
      <c r="W62" s="56"/>
      <c r="X62" s="56"/>
      <c r="Y62" s="56"/>
      <c r="Z62" s="56"/>
      <c r="AA62" s="56"/>
    </row>
    <row r="63" spans="1:27">
      <c r="A63" s="19"/>
      <c r="D63" s="50"/>
    </row>
    <row r="64" spans="1:27">
      <c r="A64" s="19"/>
      <c r="D64" s="50"/>
    </row>
    <row r="65" spans="1:4">
      <c r="A65" s="19"/>
      <c r="D65" s="50"/>
    </row>
    <row r="66" spans="1:4">
      <c r="A66" s="19"/>
      <c r="D66" s="50"/>
    </row>
    <row r="67" spans="1:4">
      <c r="A67" s="19"/>
      <c r="D67" s="50"/>
    </row>
    <row r="68" spans="1:4">
      <c r="A68" s="19"/>
      <c r="D68" s="50"/>
    </row>
    <row r="69" spans="1:4">
      <c r="D69" s="50"/>
    </row>
    <row r="70" spans="1:4">
      <c r="D70" s="50"/>
    </row>
    <row r="71" spans="1:4">
      <c r="D71" s="50"/>
    </row>
    <row r="72" spans="1:4">
      <c r="D72" s="50"/>
    </row>
    <row r="73" spans="1:4">
      <c r="D73" s="50"/>
    </row>
    <row r="74" spans="1:4">
      <c r="D74" s="50"/>
    </row>
  </sheetData>
  <mergeCells count="2">
    <mergeCell ref="K7:R7"/>
    <mergeCell ref="T7:AA7"/>
  </mergeCells>
  <phoneticPr fontId="5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Tianjun Hou</cp:lastModifiedBy>
  <dcterms:created xsi:type="dcterms:W3CDTF">2007-03-06T14:59:53Z</dcterms:created>
  <dcterms:modified xsi:type="dcterms:W3CDTF">2021-09-15T20:38:33Z</dcterms:modified>
  <cp:contentStatus>Final</cp:contentStatus>
</cp:coreProperties>
</file>