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Georgia Tech\Academic\Management of Financial Institutions\Assignment 3\data\"/>
    </mc:Choice>
  </mc:AlternateContent>
  <xr:revisionPtr revIDLastSave="0" documentId="13_ncr:1_{97E3B3A7-795B-4518-96B6-6A13F810201C}" xr6:coauthVersionLast="47" xr6:coauthVersionMax="47" xr10:uidLastSave="{00000000-0000-0000-0000-000000000000}"/>
  <bookViews>
    <workbookView xWindow="-98" yWindow="-98" windowWidth="20715" windowHeight="13276" activeTab="5" xr2:uid="{00000000-000D-0000-FFFF-FFFF00000000}"/>
  </bookViews>
  <sheets>
    <sheet name="Table of Contents" sheetId="9" r:id="rId1"/>
    <sheet name="Issuance Total" sheetId="2" r:id="rId2"/>
    <sheet name="Issuance Public" sheetId="1" r:id="rId3"/>
    <sheet name="Trading Volume" sheetId="10" r:id="rId4"/>
    <sheet name="Outstanding" sheetId="11" r:id="rId5"/>
    <sheet name="Holders" sheetId="12" r:id="rId6"/>
  </sheets>
  <definedNames>
    <definedName name="_xlnm.Print_Area" localSheetId="1">'Issuance Total'!$B$1:$M$75</definedName>
  </definedNames>
  <calcPr calcId="191029"/>
</workbook>
</file>

<file path=xl/calcChain.xml><?xml version="1.0" encoding="utf-8"?>
<calcChain xmlns="http://schemas.openxmlformats.org/spreadsheetml/2006/main">
  <c r="V83" i="1" l="1"/>
  <c r="W83" i="1"/>
  <c r="X83" i="1"/>
  <c r="Y83" i="1"/>
  <c r="AA83" i="1"/>
  <c r="AB83" i="1"/>
  <c r="AC83" i="1"/>
  <c r="AD83" i="1"/>
  <c r="N83" i="2"/>
  <c r="O83" i="2"/>
  <c r="P83" i="2"/>
  <c r="Q83" i="2"/>
  <c r="R83" i="2"/>
  <c r="S83" i="2"/>
  <c r="T83" i="2"/>
  <c r="U83" i="2"/>
  <c r="W83" i="2"/>
  <c r="X83" i="2"/>
  <c r="Y83" i="2"/>
  <c r="Z83" i="2"/>
  <c r="AA83" i="2"/>
  <c r="AB83" i="2"/>
  <c r="AC83" i="2"/>
  <c r="AD83" i="2"/>
  <c r="V73" i="10" l="1"/>
  <c r="W73" i="10"/>
  <c r="X73" i="10"/>
  <c r="Y73" i="10"/>
  <c r="AA73" i="10"/>
  <c r="AB73" i="10"/>
  <c r="AC73" i="10"/>
  <c r="AD73" i="10"/>
  <c r="AF73" i="10"/>
  <c r="AG73" i="10"/>
  <c r="AH73" i="10"/>
  <c r="AI73" i="10"/>
  <c r="AK73" i="10"/>
  <c r="AL73" i="10"/>
  <c r="AM73" i="10"/>
  <c r="AN73" i="10"/>
  <c r="V72" i="10"/>
  <c r="W72" i="10"/>
  <c r="X72" i="10"/>
  <c r="Y72" i="10"/>
  <c r="AA72" i="10"/>
  <c r="AB72" i="10"/>
  <c r="AC72" i="10"/>
  <c r="AD72" i="10"/>
  <c r="AF72" i="10"/>
  <c r="AG72" i="10"/>
  <c r="AH72" i="10"/>
  <c r="AI72" i="10"/>
  <c r="AK72" i="10"/>
  <c r="AL72" i="10"/>
  <c r="AM72" i="10"/>
  <c r="AN72" i="10"/>
  <c r="V82" i="1"/>
  <c r="W82" i="1"/>
  <c r="X82" i="1"/>
  <c r="Y82" i="1"/>
  <c r="AA82" i="1"/>
  <c r="AB82" i="1"/>
  <c r="AC82" i="1"/>
  <c r="AD82" i="1"/>
  <c r="N82" i="2"/>
  <c r="O82" i="2"/>
  <c r="P82" i="2"/>
  <c r="Q82" i="2"/>
  <c r="R82" i="2"/>
  <c r="S82" i="2"/>
  <c r="T82" i="2"/>
  <c r="U82" i="2"/>
  <c r="W82" i="2"/>
  <c r="X82" i="2"/>
  <c r="Y82" i="2"/>
  <c r="Z82" i="2"/>
  <c r="AA82" i="2"/>
  <c r="AB82" i="2"/>
  <c r="AC82" i="2"/>
  <c r="AD82" i="2"/>
  <c r="V38" i="10"/>
  <c r="W38" i="10"/>
  <c r="X38" i="10"/>
  <c r="Y38" i="10"/>
  <c r="AA38" i="10"/>
  <c r="AB38" i="10"/>
  <c r="AC38" i="10"/>
  <c r="AD38" i="10"/>
  <c r="AF38" i="10"/>
  <c r="AG38" i="10"/>
  <c r="AH38" i="10"/>
  <c r="AI38" i="10"/>
  <c r="AK38" i="10"/>
  <c r="AL38" i="10"/>
  <c r="AM38" i="10"/>
  <c r="AN38" i="10"/>
  <c r="V71" i="10"/>
  <c r="W71" i="10"/>
  <c r="X71" i="10"/>
  <c r="Y71" i="10"/>
  <c r="AA71" i="10"/>
  <c r="AB71" i="10"/>
  <c r="AC71" i="10"/>
  <c r="AD71" i="10"/>
  <c r="AF71" i="10"/>
  <c r="AG71" i="10"/>
  <c r="AH71" i="10"/>
  <c r="AI71" i="10"/>
  <c r="AK71" i="10"/>
  <c r="AL71" i="10"/>
  <c r="AM71" i="10"/>
  <c r="AN71" i="10"/>
  <c r="V81" i="1"/>
  <c r="W81" i="1"/>
  <c r="X81" i="1"/>
  <c r="Y81" i="1"/>
  <c r="AA81" i="1"/>
  <c r="AB81" i="1"/>
  <c r="AC81" i="1"/>
  <c r="AD81" i="1"/>
  <c r="V48" i="1"/>
  <c r="W48" i="1"/>
  <c r="X48" i="1"/>
  <c r="Y48" i="1"/>
  <c r="AA48" i="1"/>
  <c r="AB48" i="1"/>
  <c r="AC48" i="1"/>
  <c r="AD48" i="1"/>
  <c r="N81" i="2"/>
  <c r="O81" i="2"/>
  <c r="P81" i="2"/>
  <c r="Q81" i="2"/>
  <c r="R81" i="2"/>
  <c r="S81" i="2"/>
  <c r="T81" i="2"/>
  <c r="U81" i="2"/>
  <c r="W81" i="2"/>
  <c r="X81" i="2"/>
  <c r="Y81" i="2"/>
  <c r="Z81" i="2"/>
  <c r="AA81" i="2"/>
  <c r="AB81" i="2"/>
  <c r="AC81" i="2"/>
  <c r="AD81" i="2"/>
  <c r="N48" i="2"/>
  <c r="O48" i="2"/>
  <c r="P48" i="2"/>
  <c r="Q48" i="2"/>
  <c r="R48" i="2"/>
  <c r="S48" i="2"/>
  <c r="T48" i="2"/>
  <c r="U48" i="2"/>
  <c r="W48" i="2"/>
  <c r="X48" i="2"/>
  <c r="Y48" i="2"/>
  <c r="Z48" i="2"/>
  <c r="AA48" i="2"/>
  <c r="AB48" i="2"/>
  <c r="AC48" i="2"/>
  <c r="AD48" i="2"/>
  <c r="K59" i="12"/>
  <c r="L59" i="12"/>
  <c r="M59" i="12"/>
  <c r="N59" i="12"/>
  <c r="O59" i="12"/>
  <c r="P59" i="12"/>
  <c r="R59" i="12"/>
  <c r="S59" i="12"/>
  <c r="T59" i="12"/>
  <c r="U59" i="12"/>
  <c r="V59" i="12"/>
  <c r="W59" i="12"/>
  <c r="D59" i="11"/>
  <c r="F59" i="11"/>
  <c r="V70" i="10"/>
  <c r="W70" i="10"/>
  <c r="X70" i="10"/>
  <c r="Y70" i="10"/>
  <c r="AA70" i="10"/>
  <c r="AB70" i="10"/>
  <c r="AC70" i="10"/>
  <c r="AD70" i="10"/>
  <c r="AF70" i="10"/>
  <c r="AG70" i="10"/>
  <c r="AH70" i="10"/>
  <c r="AI70" i="10"/>
  <c r="AK70" i="10"/>
  <c r="AL70" i="10"/>
  <c r="AM70" i="10"/>
  <c r="AN70" i="10"/>
  <c r="V80" i="1"/>
  <c r="W80" i="1"/>
  <c r="X80" i="1"/>
  <c r="Y80" i="1"/>
  <c r="AA80" i="1"/>
  <c r="AB80" i="1"/>
  <c r="AC80" i="1"/>
  <c r="AD80" i="1"/>
  <c r="N80" i="2"/>
  <c r="O80" i="2"/>
  <c r="P80" i="2"/>
  <c r="Q80" i="2"/>
  <c r="R80" i="2"/>
  <c r="S80" i="2"/>
  <c r="T80" i="2"/>
  <c r="U80" i="2"/>
  <c r="W80" i="2"/>
  <c r="X80" i="2"/>
  <c r="Y80" i="2"/>
  <c r="Z80" i="2"/>
  <c r="AA80" i="2"/>
  <c r="AB80" i="2"/>
  <c r="AC80" i="2"/>
  <c r="AD80" i="2"/>
  <c r="AD27" i="10"/>
  <c r="AC27" i="10"/>
  <c r="AB27" i="10"/>
  <c r="AA27" i="10"/>
  <c r="Y27" i="10"/>
  <c r="X27" i="10"/>
  <c r="W27" i="10"/>
  <c r="V27" i="10"/>
  <c r="V69" i="10"/>
  <c r="W69" i="10"/>
  <c r="X69" i="10"/>
  <c r="Y69" i="10"/>
  <c r="AA69" i="10"/>
  <c r="AB69" i="10"/>
  <c r="AC69" i="10"/>
  <c r="AD69" i="10"/>
  <c r="AF69" i="10"/>
  <c r="AG69" i="10"/>
  <c r="AH69" i="10"/>
  <c r="AI69" i="10"/>
  <c r="AK69" i="10"/>
  <c r="AL69" i="10"/>
  <c r="AM69" i="10"/>
  <c r="AN69" i="10"/>
  <c r="W78" i="1" l="1"/>
  <c r="X78" i="1"/>
  <c r="Y78" i="1"/>
  <c r="AA78" i="1"/>
  <c r="AB78" i="1"/>
  <c r="AC78" i="1"/>
  <c r="AD78" i="1"/>
  <c r="V79" i="1"/>
  <c r="W79" i="1"/>
  <c r="X79" i="1"/>
  <c r="Y79" i="1"/>
  <c r="AA79" i="1"/>
  <c r="AB79" i="1"/>
  <c r="AC79" i="1"/>
  <c r="AD79" i="1"/>
  <c r="Y37" i="1"/>
  <c r="X37" i="1"/>
  <c r="W37" i="1"/>
  <c r="V37" i="1"/>
  <c r="N79" i="2"/>
  <c r="O79" i="2"/>
  <c r="P79" i="2"/>
  <c r="Q79" i="2"/>
  <c r="R79" i="2"/>
  <c r="S79" i="2"/>
  <c r="T79" i="2"/>
  <c r="U79" i="2"/>
  <c r="W79" i="2"/>
  <c r="X79" i="2"/>
  <c r="Y79" i="2"/>
  <c r="Z79" i="2"/>
  <c r="AA79" i="2"/>
  <c r="AB79" i="2"/>
  <c r="AC79" i="2"/>
  <c r="AD79" i="2"/>
  <c r="U37" i="2"/>
  <c r="T37" i="2"/>
  <c r="S37" i="2"/>
  <c r="R37" i="2"/>
  <c r="Q37" i="2"/>
  <c r="P37" i="2"/>
  <c r="O37" i="2"/>
  <c r="N37" i="2"/>
  <c r="V68" i="10"/>
  <c r="W68" i="10"/>
  <c r="X68" i="10"/>
  <c r="Y68" i="10"/>
  <c r="AA68" i="10"/>
  <c r="AB68" i="10"/>
  <c r="AC68" i="10"/>
  <c r="AD68" i="10"/>
  <c r="AF68" i="10"/>
  <c r="AG68" i="10"/>
  <c r="AH68" i="10"/>
  <c r="AI68" i="10"/>
  <c r="AK68" i="10"/>
  <c r="AL68" i="10"/>
  <c r="AM68" i="10"/>
  <c r="AN68" i="10"/>
  <c r="V37" i="10"/>
  <c r="W37" i="10"/>
  <c r="X37" i="10"/>
  <c r="Y37" i="10"/>
  <c r="AA37" i="10"/>
  <c r="AB37" i="10"/>
  <c r="AC37" i="10"/>
  <c r="AD37" i="10"/>
  <c r="AF37" i="10"/>
  <c r="AG37" i="10"/>
  <c r="AH37" i="10"/>
  <c r="AI37" i="10"/>
  <c r="AK37" i="10"/>
  <c r="AL37" i="10"/>
  <c r="AM37" i="10"/>
  <c r="AN37" i="10"/>
  <c r="V47" i="1"/>
  <c r="W47" i="1"/>
  <c r="X47" i="1"/>
  <c r="Y47" i="1"/>
  <c r="AA47" i="1"/>
  <c r="AB47" i="1"/>
  <c r="AC47" i="1"/>
  <c r="AD47" i="1"/>
  <c r="N47" i="2"/>
  <c r="O47" i="2"/>
  <c r="P47" i="2"/>
  <c r="Q47" i="2"/>
  <c r="R47" i="2"/>
  <c r="S47" i="2"/>
  <c r="T47" i="2"/>
  <c r="U47" i="2"/>
  <c r="W47" i="2"/>
  <c r="X47" i="2"/>
  <c r="Y47" i="2"/>
  <c r="Z47" i="2"/>
  <c r="AA47" i="2"/>
  <c r="AB47" i="2"/>
  <c r="AC47" i="2"/>
  <c r="AD47" i="2"/>
  <c r="N77" i="2"/>
  <c r="O77" i="2"/>
  <c r="P77" i="2"/>
  <c r="Q77" i="2"/>
  <c r="R77" i="2"/>
  <c r="S77" i="2"/>
  <c r="T77" i="2"/>
  <c r="U77" i="2"/>
  <c r="W77" i="2"/>
  <c r="X77" i="2"/>
  <c r="Y77" i="2"/>
  <c r="Z77" i="2"/>
  <c r="AA77" i="2"/>
  <c r="AB77" i="2"/>
  <c r="AC77" i="2"/>
  <c r="AD77" i="2"/>
  <c r="N78" i="2"/>
  <c r="O78" i="2"/>
  <c r="P78" i="2"/>
  <c r="Q78" i="2"/>
  <c r="R78" i="2"/>
  <c r="S78" i="2"/>
  <c r="T78" i="2"/>
  <c r="U78" i="2"/>
  <c r="W78" i="2"/>
  <c r="X78" i="2"/>
  <c r="Y78" i="2"/>
  <c r="Z78" i="2"/>
  <c r="AA78" i="2"/>
  <c r="AB78" i="2"/>
  <c r="AC78" i="2"/>
  <c r="AD78" i="2"/>
  <c r="D58" i="11"/>
  <c r="F58" i="11"/>
  <c r="D49" i="11"/>
  <c r="K49" i="12"/>
  <c r="L49" i="12"/>
  <c r="M49" i="12"/>
  <c r="N49" i="12"/>
  <c r="O49" i="12"/>
  <c r="P49" i="12"/>
  <c r="K58" i="12"/>
  <c r="L58" i="12"/>
  <c r="M58" i="12"/>
  <c r="N58" i="12"/>
  <c r="O58" i="12"/>
  <c r="P58" i="12"/>
  <c r="R58" i="12"/>
  <c r="S58" i="12"/>
  <c r="T58" i="12"/>
  <c r="U58" i="12"/>
  <c r="V58" i="12"/>
  <c r="W58" i="12"/>
  <c r="V67" i="10"/>
  <c r="W67" i="10"/>
  <c r="X67" i="10"/>
  <c r="Y67" i="10"/>
  <c r="AA67" i="10"/>
  <c r="AB67" i="10"/>
  <c r="AC67" i="10"/>
  <c r="AD67" i="10"/>
  <c r="AF67" i="10"/>
  <c r="AG67" i="10"/>
  <c r="AH67" i="10"/>
  <c r="AI67" i="10"/>
  <c r="AK67" i="10"/>
  <c r="AL67" i="10"/>
  <c r="AM67" i="10"/>
  <c r="AN67" i="10"/>
  <c r="V66" i="10"/>
  <c r="V77" i="1"/>
  <c r="W77" i="1"/>
  <c r="X77" i="1"/>
  <c r="AA77" i="1"/>
  <c r="AB77" i="1"/>
  <c r="AC77" i="1"/>
  <c r="Y77" i="1"/>
  <c r="W57" i="12"/>
  <c r="R56" i="12"/>
  <c r="S56" i="12"/>
  <c r="T56" i="12"/>
  <c r="U56" i="12"/>
  <c r="V56" i="12"/>
  <c r="W56" i="12"/>
  <c r="R57" i="12"/>
  <c r="S57" i="12"/>
  <c r="T57" i="12"/>
  <c r="U57" i="12"/>
  <c r="V57" i="12"/>
  <c r="R53" i="12"/>
  <c r="S53" i="12"/>
  <c r="T53" i="12"/>
  <c r="U53" i="12"/>
  <c r="V53" i="12"/>
  <c r="W53" i="12"/>
  <c r="R54" i="12"/>
  <c r="S54" i="12"/>
  <c r="T54" i="12"/>
  <c r="U54" i="12"/>
  <c r="V54" i="12"/>
  <c r="W54" i="12"/>
  <c r="R55" i="12"/>
  <c r="S55" i="12"/>
  <c r="T55" i="12"/>
  <c r="U55" i="12"/>
  <c r="V55" i="12"/>
  <c r="W55" i="12"/>
  <c r="S52" i="12"/>
  <c r="T52" i="12"/>
  <c r="U52" i="12"/>
  <c r="V52" i="12"/>
  <c r="W52" i="12"/>
  <c r="R52" i="12"/>
  <c r="P10" i="12"/>
  <c r="K10" i="12"/>
  <c r="F53" i="11"/>
  <c r="F54" i="11"/>
  <c r="F55" i="11"/>
  <c r="F56" i="11"/>
  <c r="F57" i="11"/>
  <c r="F52" i="11"/>
  <c r="AN36" i="10"/>
  <c r="AM36" i="10"/>
  <c r="AL36" i="10"/>
  <c r="AK36" i="10"/>
  <c r="AI36" i="10"/>
  <c r="AH36" i="10"/>
  <c r="AG36" i="10"/>
  <c r="AF36" i="10"/>
  <c r="AN35" i="10"/>
  <c r="AM35" i="10"/>
  <c r="AL35" i="10"/>
  <c r="AK35" i="10"/>
  <c r="AI35" i="10"/>
  <c r="AH35" i="10"/>
  <c r="AG35" i="10"/>
  <c r="AF35" i="10"/>
  <c r="AN34" i="10"/>
  <c r="AM34" i="10"/>
  <c r="AL34" i="10"/>
  <c r="AK34" i="10"/>
  <c r="AI34" i="10"/>
  <c r="AH34" i="10"/>
  <c r="AG34" i="10"/>
  <c r="AF34" i="10"/>
  <c r="AN33" i="10"/>
  <c r="AM33" i="10"/>
  <c r="AL33" i="10"/>
  <c r="AK33" i="10"/>
  <c r="AI33" i="10"/>
  <c r="AH33" i="10"/>
  <c r="AG33" i="10"/>
  <c r="AF33" i="10"/>
  <c r="AN32" i="10"/>
  <c r="AM32" i="10"/>
  <c r="AL32" i="10"/>
  <c r="AK32" i="10"/>
  <c r="AI32" i="10"/>
  <c r="AH32" i="10"/>
  <c r="AG32" i="10"/>
  <c r="AF32" i="10"/>
  <c r="AN31" i="10"/>
  <c r="AM31" i="10"/>
  <c r="AL31" i="10"/>
  <c r="AK31" i="10"/>
  <c r="AI31" i="10"/>
  <c r="AH31" i="10"/>
  <c r="AG31" i="10"/>
  <c r="AF31" i="10"/>
  <c r="AN30" i="10"/>
  <c r="AM30" i="10"/>
  <c r="AL30" i="10"/>
  <c r="AK30" i="10"/>
  <c r="AI30" i="10"/>
  <c r="AH30" i="10"/>
  <c r="AG30" i="10"/>
  <c r="AF30" i="10"/>
  <c r="V76" i="1"/>
  <c r="R10" i="1"/>
  <c r="Y40" i="2"/>
  <c r="AB40" i="2"/>
  <c r="AC40" i="2"/>
  <c r="Z41" i="2"/>
  <c r="AD41" i="2"/>
  <c r="Y42" i="2"/>
  <c r="AB42" i="2"/>
  <c r="AC42" i="2"/>
  <c r="Z43" i="2"/>
  <c r="AD43" i="2"/>
  <c r="Y44" i="2"/>
  <c r="AC44" i="2"/>
  <c r="Y46" i="2"/>
  <c r="AC46" i="2"/>
  <c r="X40" i="2"/>
  <c r="X43" i="2"/>
  <c r="X44" i="2"/>
  <c r="W44" i="2"/>
  <c r="W43" i="2"/>
  <c r="AB46" i="2" l="1"/>
  <c r="AD45" i="2"/>
  <c r="AB44" i="2"/>
  <c r="Z45" i="2"/>
  <c r="W45" i="2"/>
  <c r="W41" i="2"/>
  <c r="W40" i="2"/>
  <c r="X45" i="2"/>
  <c r="X41" i="2"/>
  <c r="W46" i="2"/>
  <c r="AA46" i="2"/>
  <c r="AC45" i="2"/>
  <c r="Y45" i="2"/>
  <c r="AA45" i="2"/>
  <c r="AC43" i="2"/>
  <c r="Y43" i="2"/>
  <c r="AA43" i="2"/>
  <c r="AC41" i="2"/>
  <c r="Y41" i="2"/>
  <c r="AA40" i="2"/>
  <c r="X46" i="2"/>
  <c r="X42" i="2"/>
  <c r="AD46" i="2"/>
  <c r="Z46" i="2"/>
  <c r="AB45" i="2"/>
  <c r="AD44" i="2"/>
  <c r="Z44" i="2"/>
  <c r="AB43" i="2"/>
  <c r="AD42" i="2"/>
  <c r="Z42" i="2"/>
  <c r="AB41" i="2"/>
  <c r="AD40" i="2"/>
  <c r="Z40" i="2"/>
  <c r="AD77" i="1"/>
  <c r="AA41" i="2"/>
  <c r="AA44" i="2"/>
  <c r="AA42" i="2"/>
  <c r="Y76" i="1"/>
  <c r="W42" i="2"/>
  <c r="AB54" i="2"/>
  <c r="AC54" i="2"/>
  <c r="AB55" i="2"/>
  <c r="AC55" i="2"/>
  <c r="AB56" i="2"/>
  <c r="AC56" i="2"/>
  <c r="AB57" i="2"/>
  <c r="AC57" i="2"/>
  <c r="AB58" i="2"/>
  <c r="AC58" i="2"/>
  <c r="AB59" i="2"/>
  <c r="AC59" i="2"/>
  <c r="AB60" i="2"/>
  <c r="AC60" i="2"/>
  <c r="AB61" i="2"/>
  <c r="AC61" i="2"/>
  <c r="AB62" i="2"/>
  <c r="AC62" i="2"/>
  <c r="AB63" i="2"/>
  <c r="AC63" i="2"/>
  <c r="AB64" i="2"/>
  <c r="AC64" i="2"/>
  <c r="AB65" i="2"/>
  <c r="AC65" i="2"/>
  <c r="AB66" i="2"/>
  <c r="AC66" i="2"/>
  <c r="AB67" i="2"/>
  <c r="AC67" i="2"/>
  <c r="AB68" i="2"/>
  <c r="AC68" i="2"/>
  <c r="AB69" i="2"/>
  <c r="AC69" i="2"/>
  <c r="AB70" i="2"/>
  <c r="AC70" i="2"/>
  <c r="AB71" i="2"/>
  <c r="AC71" i="2"/>
  <c r="AB72" i="2"/>
  <c r="AC72" i="2"/>
  <c r="AB73" i="2"/>
  <c r="AC73" i="2"/>
  <c r="AB74" i="2"/>
  <c r="AC74" i="2"/>
  <c r="AB75" i="2"/>
  <c r="AC75" i="2"/>
  <c r="AB76" i="2"/>
  <c r="AC76" i="2"/>
  <c r="AC53" i="2"/>
  <c r="AB53" i="2"/>
  <c r="AA54" i="2"/>
  <c r="AA55" i="2"/>
  <c r="AA56" i="2"/>
  <c r="AA57" i="2"/>
  <c r="AA58" i="2"/>
  <c r="AA59" i="2"/>
  <c r="AA60" i="2"/>
  <c r="AA61" i="2"/>
  <c r="AA62" i="2"/>
  <c r="AA63" i="2"/>
  <c r="AA64" i="2"/>
  <c r="AA65" i="2"/>
  <c r="AA66" i="2"/>
  <c r="AA67" i="2"/>
  <c r="AA68" i="2"/>
  <c r="AA69" i="2"/>
  <c r="AA70" i="2"/>
  <c r="AA71" i="2"/>
  <c r="AA72" i="2"/>
  <c r="AA73" i="2"/>
  <c r="AA74" i="2"/>
  <c r="AA75" i="2"/>
  <c r="AA76" i="2"/>
  <c r="T64" i="2"/>
  <c r="U64" i="2"/>
  <c r="AA53" i="2"/>
  <c r="W53" i="2"/>
  <c r="T65" i="2" l="1"/>
  <c r="T66" i="2"/>
  <c r="T67" i="2"/>
  <c r="T68" i="2"/>
  <c r="T69" i="2"/>
  <c r="T70" i="2"/>
  <c r="T71" i="2"/>
  <c r="T72" i="2"/>
  <c r="T73" i="2"/>
  <c r="T74" i="2"/>
  <c r="T75" i="2"/>
  <c r="T76" i="2"/>
  <c r="R64" i="2"/>
  <c r="S64" i="2"/>
  <c r="R65" i="2"/>
  <c r="S65" i="2"/>
  <c r="R66" i="2"/>
  <c r="S66" i="2"/>
  <c r="R67" i="2"/>
  <c r="S67" i="2"/>
  <c r="R68" i="2"/>
  <c r="S68" i="2"/>
  <c r="R69" i="2"/>
  <c r="S69" i="2"/>
  <c r="R70" i="2"/>
  <c r="S70" i="2"/>
  <c r="R71" i="2"/>
  <c r="S71" i="2"/>
  <c r="R72" i="2"/>
  <c r="S72" i="2"/>
  <c r="R73" i="2"/>
  <c r="S73" i="2"/>
  <c r="R74" i="2"/>
  <c r="S74" i="2"/>
  <c r="R75" i="2"/>
  <c r="S75" i="2"/>
  <c r="R76" i="2"/>
  <c r="S76" i="2"/>
  <c r="T43" i="2"/>
  <c r="T44" i="2"/>
  <c r="T45" i="2"/>
  <c r="T46" i="2"/>
  <c r="R43" i="2"/>
  <c r="S43" i="2"/>
  <c r="R44" i="2"/>
  <c r="S44" i="2"/>
  <c r="R45" i="2"/>
  <c r="S45" i="2"/>
  <c r="R46" i="2"/>
  <c r="S46" i="2"/>
  <c r="R11" i="1"/>
  <c r="R12" i="1"/>
  <c r="R13" i="1"/>
  <c r="R14" i="1"/>
  <c r="R15" i="1"/>
  <c r="R16" i="1"/>
  <c r="R17" i="1"/>
  <c r="R18" i="1"/>
  <c r="R19" i="1"/>
  <c r="R20" i="1"/>
  <c r="R21" i="1"/>
  <c r="R22" i="1"/>
  <c r="R23" i="1"/>
  <c r="R24" i="1"/>
  <c r="R25" i="1"/>
  <c r="R26" i="1"/>
  <c r="R27" i="1"/>
  <c r="R28" i="1"/>
  <c r="R29" i="1"/>
  <c r="R30" i="1"/>
  <c r="R31" i="1"/>
  <c r="R32" i="1"/>
  <c r="R12" i="2"/>
  <c r="S12" i="2"/>
  <c r="T12" i="2"/>
  <c r="R13" i="2"/>
  <c r="S13" i="2"/>
  <c r="T13" i="2"/>
  <c r="R14" i="2"/>
  <c r="S14" i="2"/>
  <c r="T14" i="2"/>
  <c r="R15" i="2"/>
  <c r="S15" i="2"/>
  <c r="T15" i="2"/>
  <c r="R16" i="2"/>
  <c r="S16" i="2"/>
  <c r="T16" i="2"/>
  <c r="R17" i="2"/>
  <c r="S17" i="2"/>
  <c r="T17" i="2"/>
  <c r="R18" i="2"/>
  <c r="S18" i="2"/>
  <c r="T18" i="2"/>
  <c r="R19" i="2"/>
  <c r="S19" i="2"/>
  <c r="T19" i="2"/>
  <c r="R20" i="2"/>
  <c r="S20" i="2"/>
  <c r="T20" i="2"/>
  <c r="R21" i="2"/>
  <c r="S21" i="2"/>
  <c r="T21" i="2"/>
  <c r="R22" i="2"/>
  <c r="S22" i="2"/>
  <c r="T22" i="2"/>
  <c r="R23" i="2"/>
  <c r="S23" i="2"/>
  <c r="T23" i="2"/>
  <c r="R24" i="2"/>
  <c r="S24" i="2"/>
  <c r="T24" i="2"/>
  <c r="R25" i="2"/>
  <c r="S25" i="2"/>
  <c r="T25" i="2"/>
  <c r="R26" i="2"/>
  <c r="S26" i="2"/>
  <c r="T26" i="2"/>
  <c r="R27" i="2"/>
  <c r="S27" i="2"/>
  <c r="T27" i="2"/>
  <c r="R28" i="2"/>
  <c r="S28" i="2"/>
  <c r="T28" i="2"/>
  <c r="R29" i="2"/>
  <c r="S29" i="2"/>
  <c r="T29" i="2"/>
  <c r="R30" i="2"/>
  <c r="S30" i="2"/>
  <c r="T30" i="2"/>
  <c r="R31" i="2"/>
  <c r="S31" i="2"/>
  <c r="T31" i="2"/>
  <c r="R32" i="2"/>
  <c r="S32" i="2"/>
  <c r="T32" i="2"/>
  <c r="R33" i="2"/>
  <c r="S33" i="2"/>
  <c r="T33" i="2"/>
  <c r="R34" i="2"/>
  <c r="S34" i="2"/>
  <c r="T34" i="2"/>
  <c r="T11" i="2"/>
  <c r="S11" i="2"/>
  <c r="R11" i="2"/>
  <c r="AD61" i="1" l="1"/>
  <c r="AD63" i="1"/>
  <c r="AD65" i="1"/>
  <c r="AD67" i="1"/>
  <c r="AD69" i="1"/>
  <c r="AD71" i="1"/>
  <c r="Y72" i="1"/>
  <c r="AD73" i="1"/>
  <c r="AD75" i="1"/>
  <c r="AD56" i="1"/>
  <c r="Y11" i="1"/>
  <c r="Y13" i="1"/>
  <c r="Y14" i="1"/>
  <c r="Y15" i="1"/>
  <c r="Y16" i="1"/>
  <c r="Y18" i="1"/>
  <c r="Y19" i="1"/>
  <c r="Y21" i="1"/>
  <c r="Y22" i="1"/>
  <c r="Y23" i="1"/>
  <c r="Y25" i="1"/>
  <c r="Y26" i="1"/>
  <c r="Y27" i="1"/>
  <c r="Y28" i="1"/>
  <c r="Y30" i="1"/>
  <c r="Y31" i="1"/>
  <c r="V65" i="1"/>
  <c r="W65" i="1"/>
  <c r="X65" i="1"/>
  <c r="V66" i="1"/>
  <c r="W66" i="1"/>
  <c r="X66" i="1"/>
  <c r="V67" i="1"/>
  <c r="W67" i="1"/>
  <c r="X67" i="1"/>
  <c r="V68" i="1"/>
  <c r="W68" i="1"/>
  <c r="X68" i="1"/>
  <c r="V69" i="1"/>
  <c r="W69" i="1"/>
  <c r="X69" i="1"/>
  <c r="V70" i="1"/>
  <c r="W70" i="1"/>
  <c r="X70" i="1"/>
  <c r="V71" i="1"/>
  <c r="W71" i="1"/>
  <c r="X71" i="1"/>
  <c r="V72" i="1"/>
  <c r="W72" i="1"/>
  <c r="X72" i="1"/>
  <c r="V73" i="1"/>
  <c r="W73" i="1"/>
  <c r="X73" i="1"/>
  <c r="V74" i="1"/>
  <c r="W74" i="1"/>
  <c r="X74" i="1"/>
  <c r="V75" i="1"/>
  <c r="W75" i="1"/>
  <c r="X75" i="1"/>
  <c r="W76" i="1"/>
  <c r="X76" i="1"/>
  <c r="X64" i="1"/>
  <c r="W64" i="1"/>
  <c r="V64" i="1"/>
  <c r="AA54" i="1"/>
  <c r="AB54" i="1"/>
  <c r="AC54" i="1"/>
  <c r="AA55" i="1"/>
  <c r="AB55" i="1"/>
  <c r="AC55" i="1"/>
  <c r="AA56" i="1"/>
  <c r="AB56" i="1"/>
  <c r="AC56" i="1"/>
  <c r="AA57" i="1"/>
  <c r="AB57" i="1"/>
  <c r="AC57" i="1"/>
  <c r="AA58" i="1"/>
  <c r="AB58" i="1"/>
  <c r="AC58" i="1"/>
  <c r="AA59" i="1"/>
  <c r="AB59" i="1"/>
  <c r="AC59" i="1"/>
  <c r="AA60" i="1"/>
  <c r="AB60" i="1"/>
  <c r="AC60" i="1"/>
  <c r="AA61" i="1"/>
  <c r="AB61" i="1"/>
  <c r="AC61" i="1"/>
  <c r="AA62" i="1"/>
  <c r="AB62" i="1"/>
  <c r="AC62" i="1"/>
  <c r="AA63" i="1"/>
  <c r="AB63" i="1"/>
  <c r="AC63" i="1"/>
  <c r="AA64" i="1"/>
  <c r="AB64" i="1"/>
  <c r="AC64" i="1"/>
  <c r="AA65" i="1"/>
  <c r="AB65" i="1"/>
  <c r="AC65" i="1"/>
  <c r="AA66" i="1"/>
  <c r="AB66" i="1"/>
  <c r="AC66" i="1"/>
  <c r="AB67" i="1"/>
  <c r="AC67" i="1"/>
  <c r="AA68" i="1"/>
  <c r="AB68" i="1"/>
  <c r="AC68" i="1"/>
  <c r="AA69" i="1"/>
  <c r="AB69" i="1"/>
  <c r="AC69" i="1"/>
  <c r="AA70" i="1"/>
  <c r="AB70" i="1"/>
  <c r="AC70" i="1"/>
  <c r="AA71" i="1"/>
  <c r="AB71" i="1"/>
  <c r="AC71" i="1"/>
  <c r="AA72" i="1"/>
  <c r="AB72" i="1"/>
  <c r="AC72" i="1"/>
  <c r="AA73" i="1"/>
  <c r="AB73" i="1"/>
  <c r="AC73" i="1"/>
  <c r="AA74" i="1"/>
  <c r="AB74" i="1"/>
  <c r="AC74" i="1"/>
  <c r="AA75" i="1"/>
  <c r="AB75" i="1"/>
  <c r="AC75" i="1"/>
  <c r="AA76" i="1"/>
  <c r="AB76" i="1"/>
  <c r="AC76" i="1"/>
  <c r="AC53" i="1"/>
  <c r="AB53" i="1"/>
  <c r="AA53" i="1"/>
  <c r="V12" i="1"/>
  <c r="W12" i="1"/>
  <c r="X12" i="1"/>
  <c r="V13" i="1"/>
  <c r="W13" i="1"/>
  <c r="X13" i="1"/>
  <c r="V14" i="1"/>
  <c r="W14" i="1"/>
  <c r="X14" i="1"/>
  <c r="V15" i="1"/>
  <c r="W15" i="1"/>
  <c r="X15" i="1"/>
  <c r="V16" i="1"/>
  <c r="W16" i="1"/>
  <c r="X16" i="1"/>
  <c r="V17" i="1"/>
  <c r="W17" i="1"/>
  <c r="X17" i="1"/>
  <c r="V18" i="1"/>
  <c r="W18" i="1"/>
  <c r="X18" i="1"/>
  <c r="V19" i="1"/>
  <c r="W19" i="1"/>
  <c r="X19" i="1"/>
  <c r="V20" i="1"/>
  <c r="W20" i="1"/>
  <c r="X20" i="1"/>
  <c r="V21" i="1"/>
  <c r="W21" i="1"/>
  <c r="X21" i="1"/>
  <c r="V22" i="1"/>
  <c r="W22" i="1"/>
  <c r="X22" i="1"/>
  <c r="V23" i="1"/>
  <c r="W23" i="1"/>
  <c r="X23" i="1"/>
  <c r="V24" i="1"/>
  <c r="W24" i="1"/>
  <c r="X24" i="1"/>
  <c r="V25" i="1"/>
  <c r="W25" i="1"/>
  <c r="X25" i="1"/>
  <c r="V26" i="1"/>
  <c r="W26" i="1"/>
  <c r="X26" i="1"/>
  <c r="V27" i="1"/>
  <c r="W27" i="1"/>
  <c r="X27" i="1"/>
  <c r="V28" i="1"/>
  <c r="W28" i="1"/>
  <c r="X28" i="1"/>
  <c r="V29" i="1"/>
  <c r="W29" i="1"/>
  <c r="X29" i="1"/>
  <c r="V30" i="1"/>
  <c r="W30" i="1"/>
  <c r="X30" i="1"/>
  <c r="V31" i="1"/>
  <c r="W31" i="1"/>
  <c r="X31" i="1"/>
  <c r="V32" i="1"/>
  <c r="W32" i="1"/>
  <c r="X32" i="1"/>
  <c r="W11" i="1"/>
  <c r="X11" i="1"/>
  <c r="V11" i="1"/>
  <c r="V55" i="10"/>
  <c r="W55" i="10"/>
  <c r="X55" i="10"/>
  <c r="Y55" i="10"/>
  <c r="AA55" i="10"/>
  <c r="AB55" i="10"/>
  <c r="AC55" i="10"/>
  <c r="AD55" i="10"/>
  <c r="V56" i="10"/>
  <c r="W56" i="10"/>
  <c r="X56" i="10"/>
  <c r="Y56" i="10"/>
  <c r="AA56" i="10"/>
  <c r="AB56" i="10"/>
  <c r="AC56" i="10"/>
  <c r="AD56" i="10"/>
  <c r="V57" i="10"/>
  <c r="W57" i="10"/>
  <c r="X57" i="10"/>
  <c r="Y57" i="10"/>
  <c r="AA57" i="10"/>
  <c r="AB57" i="10"/>
  <c r="AC57" i="10"/>
  <c r="AD57" i="10"/>
  <c r="V58" i="10"/>
  <c r="W58" i="10"/>
  <c r="X58" i="10"/>
  <c r="Y58" i="10"/>
  <c r="AA58" i="10"/>
  <c r="AB58" i="10"/>
  <c r="AC58" i="10"/>
  <c r="AD58" i="10"/>
  <c r="V59" i="10"/>
  <c r="W59" i="10"/>
  <c r="X59" i="10"/>
  <c r="Y59" i="10"/>
  <c r="AA59" i="10"/>
  <c r="AB59" i="10"/>
  <c r="AC59" i="10"/>
  <c r="AD59" i="10"/>
  <c r="V60" i="10"/>
  <c r="W60" i="10"/>
  <c r="X60" i="10"/>
  <c r="Y60" i="10"/>
  <c r="AA60" i="10"/>
  <c r="AB60" i="10"/>
  <c r="AC60" i="10"/>
  <c r="AD60" i="10"/>
  <c r="V61" i="10"/>
  <c r="W61" i="10"/>
  <c r="X61" i="10"/>
  <c r="Y61" i="10"/>
  <c r="AA61" i="10"/>
  <c r="AB61" i="10"/>
  <c r="AC61" i="10"/>
  <c r="AD61" i="10"/>
  <c r="V62" i="10"/>
  <c r="W62" i="10"/>
  <c r="X62" i="10"/>
  <c r="Y62" i="10"/>
  <c r="AA62" i="10"/>
  <c r="AB62" i="10"/>
  <c r="AC62" i="10"/>
  <c r="AD62" i="10"/>
  <c r="V63" i="10"/>
  <c r="W63" i="10"/>
  <c r="X63" i="10"/>
  <c r="Y63" i="10"/>
  <c r="AA63" i="10"/>
  <c r="AB63" i="10"/>
  <c r="AC63" i="10"/>
  <c r="AD63" i="10"/>
  <c r="V64" i="10"/>
  <c r="W64" i="10"/>
  <c r="X64" i="10"/>
  <c r="Y64" i="10"/>
  <c r="AA64" i="10"/>
  <c r="AB64" i="10"/>
  <c r="AC64" i="10"/>
  <c r="AD64" i="10"/>
  <c r="V65" i="10"/>
  <c r="W65" i="10"/>
  <c r="X65" i="10"/>
  <c r="Y65" i="10"/>
  <c r="AA65" i="10"/>
  <c r="AB65" i="10"/>
  <c r="AC65" i="10"/>
  <c r="AD65" i="10"/>
  <c r="W66" i="10"/>
  <c r="X66" i="10"/>
  <c r="Y66" i="10"/>
  <c r="AA66" i="10"/>
  <c r="AB66" i="10"/>
  <c r="AC66" i="10"/>
  <c r="AD66" i="10"/>
  <c r="W54" i="10"/>
  <c r="X54" i="10"/>
  <c r="Y54" i="10"/>
  <c r="AA54" i="10"/>
  <c r="AB54" i="10"/>
  <c r="AC54" i="10"/>
  <c r="AD54" i="10"/>
  <c r="V54" i="10"/>
  <c r="AF44" i="10"/>
  <c r="AG44" i="10"/>
  <c r="AH44" i="10"/>
  <c r="AI44" i="10"/>
  <c r="AK44" i="10"/>
  <c r="AL44" i="10"/>
  <c r="AM44" i="10"/>
  <c r="AN44" i="10"/>
  <c r="AF45" i="10"/>
  <c r="AG45" i="10"/>
  <c r="AH45" i="10"/>
  <c r="AI45" i="10"/>
  <c r="AK45" i="10"/>
  <c r="AL45" i="10"/>
  <c r="AM45" i="10"/>
  <c r="AN45" i="10"/>
  <c r="AF46" i="10"/>
  <c r="AG46" i="10"/>
  <c r="AH46" i="10"/>
  <c r="AI46" i="10"/>
  <c r="AK46" i="10"/>
  <c r="AL46" i="10"/>
  <c r="AM46" i="10"/>
  <c r="AN46" i="10"/>
  <c r="AF47" i="10"/>
  <c r="AG47" i="10"/>
  <c r="AH47" i="10"/>
  <c r="AI47" i="10"/>
  <c r="AK47" i="10"/>
  <c r="AL47" i="10"/>
  <c r="AM47" i="10"/>
  <c r="AN47" i="10"/>
  <c r="AF48" i="10"/>
  <c r="AG48" i="10"/>
  <c r="AH48" i="10"/>
  <c r="AI48" i="10"/>
  <c r="AK48" i="10"/>
  <c r="AL48" i="10"/>
  <c r="AM48" i="10"/>
  <c r="AN48" i="10"/>
  <c r="AF49" i="10"/>
  <c r="AG49" i="10"/>
  <c r="AH49" i="10"/>
  <c r="AI49" i="10"/>
  <c r="AK49" i="10"/>
  <c r="AL49" i="10"/>
  <c r="AM49" i="10"/>
  <c r="AN49" i="10"/>
  <c r="AF50" i="10"/>
  <c r="AG50" i="10"/>
  <c r="AH50" i="10"/>
  <c r="AI50" i="10"/>
  <c r="AK50" i="10"/>
  <c r="AL50" i="10"/>
  <c r="AM50" i="10"/>
  <c r="AN50" i="10"/>
  <c r="AF51" i="10"/>
  <c r="AG51" i="10"/>
  <c r="AH51" i="10"/>
  <c r="AI51" i="10"/>
  <c r="AK51" i="10"/>
  <c r="AL51" i="10"/>
  <c r="AM51" i="10"/>
  <c r="AN51" i="10"/>
  <c r="AF52" i="10"/>
  <c r="AG52" i="10"/>
  <c r="AH52" i="10"/>
  <c r="AI52" i="10"/>
  <c r="AK52" i="10"/>
  <c r="AL52" i="10"/>
  <c r="AM52" i="10"/>
  <c r="AN52" i="10"/>
  <c r="AF53" i="10"/>
  <c r="AG53" i="10"/>
  <c r="AH53" i="10"/>
  <c r="AI53" i="10"/>
  <c r="AK53" i="10"/>
  <c r="AL53" i="10"/>
  <c r="AM53" i="10"/>
  <c r="AN53" i="10"/>
  <c r="AF54" i="10"/>
  <c r="AG54" i="10"/>
  <c r="AH54" i="10"/>
  <c r="AI54" i="10"/>
  <c r="AK54" i="10"/>
  <c r="AL54" i="10"/>
  <c r="AM54" i="10"/>
  <c r="AN54" i="10"/>
  <c r="AF55" i="10"/>
  <c r="AG55" i="10"/>
  <c r="AH55" i="10"/>
  <c r="AI55" i="10"/>
  <c r="AK55" i="10"/>
  <c r="AL55" i="10"/>
  <c r="AM55" i="10"/>
  <c r="AN55" i="10"/>
  <c r="AF56" i="10"/>
  <c r="AG56" i="10"/>
  <c r="AH56" i="10"/>
  <c r="AI56" i="10"/>
  <c r="AK56" i="10"/>
  <c r="AL56" i="10"/>
  <c r="AM56" i="10"/>
  <c r="AN56" i="10"/>
  <c r="AF57" i="10"/>
  <c r="AG57" i="10"/>
  <c r="AH57" i="10"/>
  <c r="AI57" i="10"/>
  <c r="AK57" i="10"/>
  <c r="AL57" i="10"/>
  <c r="AM57" i="10"/>
  <c r="AN57" i="10"/>
  <c r="AF58" i="10"/>
  <c r="AG58" i="10"/>
  <c r="AH58" i="10"/>
  <c r="AI58" i="10"/>
  <c r="AK58" i="10"/>
  <c r="AL58" i="10"/>
  <c r="AM58" i="10"/>
  <c r="AN58" i="10"/>
  <c r="AF59" i="10"/>
  <c r="AG59" i="10"/>
  <c r="AH59" i="10"/>
  <c r="AI59" i="10"/>
  <c r="AK59" i="10"/>
  <c r="AL59" i="10"/>
  <c r="AM59" i="10"/>
  <c r="AN59" i="10"/>
  <c r="AF60" i="10"/>
  <c r="AG60" i="10"/>
  <c r="AH60" i="10"/>
  <c r="AI60" i="10"/>
  <c r="AK60" i="10"/>
  <c r="AL60" i="10"/>
  <c r="AM60" i="10"/>
  <c r="AN60" i="10"/>
  <c r="AF61" i="10"/>
  <c r="AG61" i="10"/>
  <c r="AH61" i="10"/>
  <c r="AI61" i="10"/>
  <c r="AK61" i="10"/>
  <c r="AL61" i="10"/>
  <c r="AM61" i="10"/>
  <c r="AN61" i="10"/>
  <c r="AF62" i="10"/>
  <c r="AG62" i="10"/>
  <c r="AH62" i="10"/>
  <c r="AI62" i="10"/>
  <c r="AK62" i="10"/>
  <c r="AL62" i="10"/>
  <c r="AM62" i="10"/>
  <c r="AN62" i="10"/>
  <c r="AF63" i="10"/>
  <c r="AG63" i="10"/>
  <c r="AH63" i="10"/>
  <c r="AI63" i="10"/>
  <c r="AK63" i="10"/>
  <c r="AL63" i="10"/>
  <c r="AM63" i="10"/>
  <c r="AN63" i="10"/>
  <c r="AF64" i="10"/>
  <c r="AG64" i="10"/>
  <c r="AH64" i="10"/>
  <c r="AI64" i="10"/>
  <c r="AK64" i="10"/>
  <c r="AL64" i="10"/>
  <c r="AM64" i="10"/>
  <c r="AN64" i="10"/>
  <c r="AF65" i="10"/>
  <c r="AG65" i="10"/>
  <c r="AH65" i="10"/>
  <c r="AI65" i="10"/>
  <c r="AK65" i="10"/>
  <c r="AL65" i="10"/>
  <c r="AM65" i="10"/>
  <c r="AN65" i="10"/>
  <c r="AF66" i="10"/>
  <c r="AG66" i="10"/>
  <c r="AH66" i="10"/>
  <c r="AI66" i="10"/>
  <c r="AK66" i="10"/>
  <c r="AL66" i="10"/>
  <c r="AM66" i="10"/>
  <c r="AN66" i="10"/>
  <c r="AG43" i="10"/>
  <c r="AH43" i="10"/>
  <c r="AI43" i="10"/>
  <c r="AK43" i="10"/>
  <c r="AL43" i="10"/>
  <c r="AM43" i="10"/>
  <c r="AN43" i="10"/>
  <c r="AF43" i="10"/>
  <c r="W33" i="10"/>
  <c r="X33" i="10"/>
  <c r="Y33" i="10"/>
  <c r="AA33" i="10"/>
  <c r="AB33" i="10"/>
  <c r="AC33" i="10"/>
  <c r="AD33" i="10"/>
  <c r="W34" i="10"/>
  <c r="X34" i="10"/>
  <c r="Y34" i="10"/>
  <c r="AA34" i="10"/>
  <c r="AB34" i="10"/>
  <c r="AC34" i="10"/>
  <c r="AD34" i="10"/>
  <c r="W35" i="10"/>
  <c r="X35" i="10"/>
  <c r="Y35" i="10"/>
  <c r="AA35" i="10"/>
  <c r="AB35" i="10"/>
  <c r="AC35" i="10"/>
  <c r="AD35" i="10"/>
  <c r="W36" i="10"/>
  <c r="X36" i="10"/>
  <c r="Y36" i="10"/>
  <c r="AA36" i="10"/>
  <c r="AB36" i="10"/>
  <c r="AC36" i="10"/>
  <c r="AD36" i="10"/>
  <c r="V34" i="10"/>
  <c r="V35" i="10"/>
  <c r="V36" i="10"/>
  <c r="V33" i="10"/>
  <c r="V13" i="10"/>
  <c r="W13" i="10"/>
  <c r="X13" i="10"/>
  <c r="Y13" i="10"/>
  <c r="AA13" i="10"/>
  <c r="AB13" i="10"/>
  <c r="AC13" i="10"/>
  <c r="AD13" i="10"/>
  <c r="V14" i="10"/>
  <c r="W14" i="10"/>
  <c r="X14" i="10"/>
  <c r="Y14" i="10"/>
  <c r="AA14" i="10"/>
  <c r="AB14" i="10"/>
  <c r="AC14" i="10"/>
  <c r="AD14" i="10"/>
  <c r="V15" i="10"/>
  <c r="W15" i="10"/>
  <c r="X15" i="10"/>
  <c r="Y15" i="10"/>
  <c r="AA15" i="10"/>
  <c r="AB15" i="10"/>
  <c r="AC15" i="10"/>
  <c r="AD15" i="10"/>
  <c r="V16" i="10"/>
  <c r="W16" i="10"/>
  <c r="X16" i="10"/>
  <c r="Y16" i="10"/>
  <c r="AA16" i="10"/>
  <c r="AB16" i="10"/>
  <c r="AC16" i="10"/>
  <c r="AD16" i="10"/>
  <c r="V17" i="10"/>
  <c r="W17" i="10"/>
  <c r="X17" i="10"/>
  <c r="Y17" i="10"/>
  <c r="AA17" i="10"/>
  <c r="AB17" i="10"/>
  <c r="AC17" i="10"/>
  <c r="AD17" i="10"/>
  <c r="V18" i="10"/>
  <c r="W18" i="10"/>
  <c r="X18" i="10"/>
  <c r="Y18" i="10"/>
  <c r="AA18" i="10"/>
  <c r="AB18" i="10"/>
  <c r="AC18" i="10"/>
  <c r="AD18" i="10"/>
  <c r="V19" i="10"/>
  <c r="W19" i="10"/>
  <c r="X19" i="10"/>
  <c r="Y19" i="10"/>
  <c r="AA19" i="10"/>
  <c r="AB19" i="10"/>
  <c r="AC19" i="10"/>
  <c r="AD19" i="10"/>
  <c r="V20" i="10"/>
  <c r="W20" i="10"/>
  <c r="X20" i="10"/>
  <c r="Y20" i="10"/>
  <c r="AA20" i="10"/>
  <c r="AB20" i="10"/>
  <c r="AC20" i="10"/>
  <c r="AD20" i="10"/>
  <c r="V21" i="10"/>
  <c r="W21" i="10"/>
  <c r="X21" i="10"/>
  <c r="Y21" i="10"/>
  <c r="AA21" i="10"/>
  <c r="AB21" i="10"/>
  <c r="AC21" i="10"/>
  <c r="AD21" i="10"/>
  <c r="V22" i="10"/>
  <c r="W22" i="10"/>
  <c r="X22" i="10"/>
  <c r="Y22" i="10"/>
  <c r="AA22" i="10"/>
  <c r="AB22" i="10"/>
  <c r="AC22" i="10"/>
  <c r="AD22" i="10"/>
  <c r="V23" i="10"/>
  <c r="W23" i="10"/>
  <c r="X23" i="10"/>
  <c r="Y23" i="10"/>
  <c r="AA23" i="10"/>
  <c r="AB23" i="10"/>
  <c r="AC23" i="10"/>
  <c r="AD23" i="10"/>
  <c r="V24" i="10"/>
  <c r="W24" i="10"/>
  <c r="X24" i="10"/>
  <c r="Y24" i="10"/>
  <c r="AA24" i="10"/>
  <c r="AB24" i="10"/>
  <c r="AC24" i="10"/>
  <c r="AD24" i="10"/>
  <c r="AD12" i="10"/>
  <c r="AC12" i="10"/>
  <c r="AB12" i="10"/>
  <c r="AA12" i="10"/>
  <c r="W12" i="10"/>
  <c r="X12" i="10"/>
  <c r="Y12" i="10"/>
  <c r="V12" i="10"/>
  <c r="L55" i="12"/>
  <c r="M55" i="12"/>
  <c r="N55" i="12"/>
  <c r="O55" i="12"/>
  <c r="P55" i="12"/>
  <c r="L56" i="12"/>
  <c r="M56" i="12"/>
  <c r="N56" i="12"/>
  <c r="O56" i="12"/>
  <c r="P56" i="12"/>
  <c r="L57" i="12"/>
  <c r="M57" i="12"/>
  <c r="N57" i="12"/>
  <c r="O57" i="12"/>
  <c r="P57" i="12"/>
  <c r="K56" i="12"/>
  <c r="K57" i="12"/>
  <c r="K55" i="12"/>
  <c r="L10" i="12"/>
  <c r="M10" i="12"/>
  <c r="N10" i="12"/>
  <c r="O10" i="12"/>
  <c r="L11" i="12"/>
  <c r="M11" i="12"/>
  <c r="N11" i="12"/>
  <c r="O11" i="12"/>
  <c r="P11" i="12"/>
  <c r="L12" i="12"/>
  <c r="M12" i="12"/>
  <c r="N12" i="12"/>
  <c r="O12" i="12"/>
  <c r="P12" i="12"/>
  <c r="L13" i="12"/>
  <c r="M13" i="12"/>
  <c r="N13" i="12"/>
  <c r="O13" i="12"/>
  <c r="P13" i="12"/>
  <c r="L14" i="12"/>
  <c r="M14" i="12"/>
  <c r="N14" i="12"/>
  <c r="O14" i="12"/>
  <c r="P14" i="12"/>
  <c r="L15" i="12"/>
  <c r="M15" i="12"/>
  <c r="N15" i="12"/>
  <c r="O15" i="12"/>
  <c r="P15" i="12"/>
  <c r="L16" i="12"/>
  <c r="M16" i="12"/>
  <c r="N16" i="12"/>
  <c r="O16" i="12"/>
  <c r="P16" i="12"/>
  <c r="L17" i="12"/>
  <c r="M17" i="12"/>
  <c r="N17" i="12"/>
  <c r="O17" i="12"/>
  <c r="P17" i="12"/>
  <c r="L18" i="12"/>
  <c r="M18" i="12"/>
  <c r="N18" i="12"/>
  <c r="O18" i="12"/>
  <c r="P18" i="12"/>
  <c r="L19" i="12"/>
  <c r="M19" i="12"/>
  <c r="N19" i="12"/>
  <c r="O19" i="12"/>
  <c r="P19" i="12"/>
  <c r="L20" i="12"/>
  <c r="M20" i="12"/>
  <c r="N20" i="12"/>
  <c r="O20" i="12"/>
  <c r="P20" i="12"/>
  <c r="L21" i="12"/>
  <c r="M21" i="12"/>
  <c r="N21" i="12"/>
  <c r="O21" i="12"/>
  <c r="P21" i="12"/>
  <c r="L22" i="12"/>
  <c r="M22" i="12"/>
  <c r="N22" i="12"/>
  <c r="O22" i="12"/>
  <c r="P22" i="12"/>
  <c r="L23" i="12"/>
  <c r="M23" i="12"/>
  <c r="N23" i="12"/>
  <c r="O23" i="12"/>
  <c r="P23" i="12"/>
  <c r="L24" i="12"/>
  <c r="M24" i="12"/>
  <c r="N24" i="12"/>
  <c r="O24" i="12"/>
  <c r="P24" i="12"/>
  <c r="L25" i="12"/>
  <c r="M25" i="12"/>
  <c r="N25" i="12"/>
  <c r="O25" i="12"/>
  <c r="P25" i="12"/>
  <c r="L26" i="12"/>
  <c r="M26" i="12"/>
  <c r="N26" i="12"/>
  <c r="O26" i="12"/>
  <c r="P26" i="12"/>
  <c r="L27" i="12"/>
  <c r="M27" i="12"/>
  <c r="N27" i="12"/>
  <c r="O27" i="12"/>
  <c r="P27" i="12"/>
  <c r="L28" i="12"/>
  <c r="M28" i="12"/>
  <c r="N28" i="12"/>
  <c r="O28" i="12"/>
  <c r="P28" i="12"/>
  <c r="L29" i="12"/>
  <c r="M29" i="12"/>
  <c r="N29" i="12"/>
  <c r="O29" i="12"/>
  <c r="P29" i="12"/>
  <c r="L30" i="12"/>
  <c r="M30" i="12"/>
  <c r="N30" i="12"/>
  <c r="O30" i="12"/>
  <c r="P30" i="12"/>
  <c r="L31" i="12"/>
  <c r="M31" i="12"/>
  <c r="N31" i="12"/>
  <c r="O31" i="12"/>
  <c r="P31" i="12"/>
  <c r="L32" i="12"/>
  <c r="M32" i="12"/>
  <c r="N32" i="12"/>
  <c r="O32" i="12"/>
  <c r="P32" i="12"/>
  <c r="L33" i="12"/>
  <c r="M33" i="12"/>
  <c r="N33" i="12"/>
  <c r="O33" i="12"/>
  <c r="P33" i="12"/>
  <c r="L34" i="12"/>
  <c r="M34" i="12"/>
  <c r="N34" i="12"/>
  <c r="O34" i="12"/>
  <c r="P34" i="12"/>
  <c r="L35" i="12"/>
  <c r="M35" i="12"/>
  <c r="N35" i="12"/>
  <c r="O35" i="12"/>
  <c r="P35" i="12"/>
  <c r="L36" i="12"/>
  <c r="M36" i="12"/>
  <c r="N36" i="12"/>
  <c r="O36" i="12"/>
  <c r="P36" i="12"/>
  <c r="L37" i="12"/>
  <c r="M37" i="12"/>
  <c r="N37" i="12"/>
  <c r="O37" i="12"/>
  <c r="P37" i="12"/>
  <c r="L38" i="12"/>
  <c r="M38" i="12"/>
  <c r="N38" i="12"/>
  <c r="O38" i="12"/>
  <c r="P38" i="12"/>
  <c r="L39" i="12"/>
  <c r="M39" i="12"/>
  <c r="N39" i="12"/>
  <c r="O39" i="12"/>
  <c r="P39" i="12"/>
  <c r="L40" i="12"/>
  <c r="M40" i="12"/>
  <c r="N40" i="12"/>
  <c r="O40" i="12"/>
  <c r="P40" i="12"/>
  <c r="L41" i="12"/>
  <c r="M41" i="12"/>
  <c r="N41" i="12"/>
  <c r="O41" i="12"/>
  <c r="P41" i="12"/>
  <c r="L42" i="12"/>
  <c r="M42" i="12"/>
  <c r="N42" i="12"/>
  <c r="O42" i="12"/>
  <c r="P42" i="12"/>
  <c r="L43" i="12"/>
  <c r="M43" i="12"/>
  <c r="N43" i="12"/>
  <c r="O43" i="12"/>
  <c r="P43" i="12"/>
  <c r="L44" i="12"/>
  <c r="M44" i="12"/>
  <c r="N44" i="12"/>
  <c r="O44" i="12"/>
  <c r="P44" i="12"/>
  <c r="L45" i="12"/>
  <c r="M45" i="12"/>
  <c r="N45" i="12"/>
  <c r="O45" i="12"/>
  <c r="P45" i="12"/>
  <c r="L46" i="12"/>
  <c r="M46" i="12"/>
  <c r="N46" i="12"/>
  <c r="O46" i="12"/>
  <c r="P46" i="12"/>
  <c r="L47" i="12"/>
  <c r="M47" i="12"/>
  <c r="N47" i="12"/>
  <c r="O47" i="12"/>
  <c r="P47" i="12"/>
  <c r="L48" i="12"/>
  <c r="M48" i="12"/>
  <c r="N48" i="12"/>
  <c r="O48" i="12"/>
  <c r="P48"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D57" i="11"/>
  <c r="D56" i="11"/>
  <c r="D55"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Y67" i="1" l="1"/>
  <c r="AD53" i="1"/>
  <c r="AD57" i="1"/>
  <c r="AD76" i="1"/>
  <c r="AD54" i="1"/>
  <c r="AD58" i="1"/>
  <c r="AD64" i="1"/>
  <c r="Y68" i="1"/>
  <c r="AD60" i="1"/>
  <c r="AD55" i="1"/>
  <c r="AD59" i="1"/>
  <c r="Y75" i="1"/>
  <c r="AD72" i="1"/>
  <c r="AD74" i="1"/>
  <c r="AD70" i="1"/>
  <c r="AD66" i="1"/>
  <c r="AD62" i="1"/>
  <c r="Y71" i="1"/>
  <c r="AD68" i="1"/>
  <c r="Y29" i="1"/>
  <c r="Y17" i="1"/>
  <c r="Y32" i="1"/>
  <c r="Y24" i="1"/>
  <c r="Y20" i="1"/>
  <c r="Y12" i="1"/>
  <c r="Y74" i="1"/>
  <c r="Y70" i="1"/>
  <c r="Y66" i="1"/>
  <c r="Y64" i="1"/>
  <c r="Y73" i="1"/>
  <c r="Y69" i="1"/>
  <c r="Y65" i="1"/>
  <c r="B7" i="9"/>
  <c r="B8" i="9" s="1"/>
  <c r="B9" i="9" s="1"/>
  <c r="B10" i="9" s="1"/>
  <c r="U11" i="2"/>
  <c r="U12" i="2"/>
  <c r="U13" i="2"/>
  <c r="U15" i="2"/>
  <c r="U16" i="2"/>
  <c r="U17" i="2"/>
  <c r="U19" i="2"/>
  <c r="U20" i="2"/>
  <c r="U21" i="2"/>
  <c r="U23" i="2"/>
  <c r="U24" i="2"/>
  <c r="U25" i="2"/>
  <c r="U27" i="2"/>
  <c r="U28" i="2"/>
  <c r="U29" i="2"/>
  <c r="U31" i="2"/>
  <c r="U32" i="2"/>
  <c r="U33" i="2"/>
  <c r="P11" i="2"/>
  <c r="N12" i="2"/>
  <c r="O12" i="2"/>
  <c r="P12" i="2"/>
  <c r="Q12" i="2"/>
  <c r="N13" i="2"/>
  <c r="O13" i="2"/>
  <c r="P13" i="2"/>
  <c r="Q13" i="2"/>
  <c r="N14" i="2"/>
  <c r="O14" i="2"/>
  <c r="P14" i="2"/>
  <c r="Q14" i="2"/>
  <c r="N15" i="2"/>
  <c r="O15" i="2"/>
  <c r="P15" i="2"/>
  <c r="Q15" i="2"/>
  <c r="N16" i="2"/>
  <c r="O16" i="2"/>
  <c r="P16" i="2"/>
  <c r="Q16" i="2"/>
  <c r="N17" i="2"/>
  <c r="O17" i="2"/>
  <c r="P17" i="2"/>
  <c r="Q17" i="2"/>
  <c r="N18" i="2"/>
  <c r="O18" i="2"/>
  <c r="P18" i="2"/>
  <c r="Q18" i="2"/>
  <c r="N19" i="2"/>
  <c r="O19" i="2"/>
  <c r="P19" i="2"/>
  <c r="Q19" i="2"/>
  <c r="N20" i="2"/>
  <c r="O20" i="2"/>
  <c r="Q20" i="2"/>
  <c r="N21" i="2"/>
  <c r="O21" i="2"/>
  <c r="P21" i="2"/>
  <c r="Q21" i="2"/>
  <c r="N22" i="2"/>
  <c r="O22" i="2"/>
  <c r="P22" i="2"/>
  <c r="Q22" i="2"/>
  <c r="N23" i="2"/>
  <c r="O23" i="2"/>
  <c r="P23" i="2"/>
  <c r="Q23" i="2"/>
  <c r="N24" i="2"/>
  <c r="O24" i="2"/>
  <c r="P24" i="2"/>
  <c r="Q24" i="2"/>
  <c r="N25" i="2"/>
  <c r="O25" i="2"/>
  <c r="P25" i="2"/>
  <c r="Q25" i="2"/>
  <c r="N26" i="2"/>
  <c r="O26" i="2"/>
  <c r="P26" i="2"/>
  <c r="Q26" i="2"/>
  <c r="N27" i="2"/>
  <c r="O27" i="2"/>
  <c r="P27" i="2"/>
  <c r="Q27" i="2"/>
  <c r="N28" i="2"/>
  <c r="O28" i="2"/>
  <c r="P28" i="2"/>
  <c r="Q28" i="2"/>
  <c r="N29" i="2"/>
  <c r="O29" i="2"/>
  <c r="P29" i="2"/>
  <c r="Q29" i="2"/>
  <c r="N30" i="2"/>
  <c r="O30" i="2"/>
  <c r="P30" i="2"/>
  <c r="Q30" i="2"/>
  <c r="N31" i="2"/>
  <c r="O31" i="2"/>
  <c r="P31" i="2"/>
  <c r="Q31" i="2"/>
  <c r="N32" i="2"/>
  <c r="O32" i="2"/>
  <c r="P32" i="2"/>
  <c r="Q32" i="2"/>
  <c r="N33" i="2"/>
  <c r="O33" i="2"/>
  <c r="P33" i="2"/>
  <c r="Q33" i="2"/>
  <c r="N34" i="2"/>
  <c r="O34" i="2"/>
  <c r="P34" i="2"/>
  <c r="Q34" i="2"/>
  <c r="AC42" i="1"/>
  <c r="AB41" i="1"/>
  <c r="AD54" i="2"/>
  <c r="AD58" i="2"/>
  <c r="AD61" i="2"/>
  <c r="AD62" i="2"/>
  <c r="Z54" i="2"/>
  <c r="Z56" i="2"/>
  <c r="Z58" i="2"/>
  <c r="Z60" i="2"/>
  <c r="Z62" i="2"/>
  <c r="X55" i="2"/>
  <c r="X57" i="2"/>
  <c r="X59" i="2"/>
  <c r="X61" i="2"/>
  <c r="X63" i="2"/>
  <c r="W33" i="1" l="1"/>
  <c r="X33" i="1"/>
  <c r="AA41" i="1"/>
  <c r="AB42" i="1"/>
  <c r="AC43" i="1"/>
  <c r="X34" i="1"/>
  <c r="AA45" i="1"/>
  <c r="V33" i="1"/>
  <c r="AB40" i="1"/>
  <c r="AC41" i="1"/>
  <c r="AC46" i="1"/>
  <c r="AB45" i="1"/>
  <c r="AB44" i="1"/>
  <c r="AC45" i="1"/>
  <c r="AA40" i="1"/>
  <c r="AA44" i="1"/>
  <c r="AA46" i="1"/>
  <c r="AB46" i="1"/>
  <c r="AA43" i="1"/>
  <c r="AC40" i="1"/>
  <c r="AA42" i="1"/>
  <c r="AB43" i="1"/>
  <c r="AC44" i="1"/>
  <c r="W45" i="1"/>
  <c r="P20" i="2"/>
  <c r="AD57" i="2"/>
  <c r="W62" i="2"/>
  <c r="W60" i="2"/>
  <c r="W58" i="2"/>
  <c r="W56" i="2"/>
  <c r="W54" i="2"/>
  <c r="Y63" i="2"/>
  <c r="Y61" i="2"/>
  <c r="Y59" i="2"/>
  <c r="Y57" i="2"/>
  <c r="Y55" i="2"/>
  <c r="Y53" i="2"/>
  <c r="AD63" i="2"/>
  <c r="AD59" i="2"/>
  <c r="AD55" i="2"/>
  <c r="O76" i="2"/>
  <c r="X64" i="2"/>
  <c r="O64" i="2"/>
  <c r="O68" i="2"/>
  <c r="X68" i="2"/>
  <c r="U66" i="2"/>
  <c r="AD66" i="2"/>
  <c r="U72" i="2"/>
  <c r="AD72" i="2"/>
  <c r="O74" i="2"/>
  <c r="X74" i="2"/>
  <c r="X53" i="2"/>
  <c r="Y64" i="2"/>
  <c r="P64" i="2"/>
  <c r="P76" i="2"/>
  <c r="N70" i="2"/>
  <c r="W70" i="2"/>
  <c r="N68" i="2"/>
  <c r="W68" i="2"/>
  <c r="N66" i="2"/>
  <c r="W66" i="2"/>
  <c r="Y70" i="2"/>
  <c r="P70" i="2"/>
  <c r="Y68" i="2"/>
  <c r="P68" i="2"/>
  <c r="Z66" i="2"/>
  <c r="Q66" i="2"/>
  <c r="P65" i="2"/>
  <c r="Y65" i="2"/>
  <c r="W71" i="2"/>
  <c r="N71" i="2"/>
  <c r="O72" i="2"/>
  <c r="X72" i="2"/>
  <c r="AD69" i="2"/>
  <c r="U69" i="2"/>
  <c r="Q73" i="2"/>
  <c r="Z73" i="2"/>
  <c r="U74" i="2"/>
  <c r="AD74" i="2"/>
  <c r="N74" i="2"/>
  <c r="W74" i="2"/>
  <c r="W75" i="2"/>
  <c r="N75" i="2"/>
  <c r="W76" i="2"/>
  <c r="O11" i="2"/>
  <c r="O70" i="2"/>
  <c r="X70" i="2"/>
  <c r="Z70" i="2"/>
  <c r="Q70" i="2"/>
  <c r="Q65" i="2"/>
  <c r="Z65" i="2"/>
  <c r="Y72" i="2"/>
  <c r="P72" i="2"/>
  <c r="AD73" i="2"/>
  <c r="U73" i="2"/>
  <c r="W61" i="2"/>
  <c r="W57" i="2"/>
  <c r="W55" i="2"/>
  <c r="Y62" i="2"/>
  <c r="Y60" i="2"/>
  <c r="Y58" i="2"/>
  <c r="Y56" i="2"/>
  <c r="Y54" i="2"/>
  <c r="Q64" i="2"/>
  <c r="Z64" i="2"/>
  <c r="Q76" i="2"/>
  <c r="AD53" i="2"/>
  <c r="X69" i="2"/>
  <c r="O69" i="2"/>
  <c r="X67" i="2"/>
  <c r="O67" i="2"/>
  <c r="X65" i="2"/>
  <c r="O65" i="2"/>
  <c r="Q69" i="2"/>
  <c r="Z69" i="2"/>
  <c r="Q67" i="2"/>
  <c r="Z67" i="2"/>
  <c r="Y66" i="2"/>
  <c r="P66" i="2"/>
  <c r="Q71" i="2"/>
  <c r="Z71" i="2"/>
  <c r="N72" i="2"/>
  <c r="W72" i="2"/>
  <c r="U68" i="2"/>
  <c r="AD68" i="2"/>
  <c r="P73" i="2"/>
  <c r="Y73" i="2"/>
  <c r="Z74" i="2"/>
  <c r="Q74" i="2"/>
  <c r="Z76" i="2"/>
  <c r="Q75" i="2"/>
  <c r="Z75" i="2"/>
  <c r="N11" i="2"/>
  <c r="O66" i="2"/>
  <c r="X66" i="2"/>
  <c r="Z68" i="2"/>
  <c r="Q68" i="2"/>
  <c r="X71" i="2"/>
  <c r="O71" i="2"/>
  <c r="U70" i="2"/>
  <c r="AD70" i="2"/>
  <c r="W73" i="2"/>
  <c r="N73" i="2"/>
  <c r="X75" i="2"/>
  <c r="X76" i="2"/>
  <c r="O75" i="2"/>
  <c r="W63" i="2"/>
  <c r="W59" i="2"/>
  <c r="X62" i="2"/>
  <c r="X60" i="2"/>
  <c r="X58" i="2"/>
  <c r="X56" i="2"/>
  <c r="X54" i="2"/>
  <c r="N76" i="2"/>
  <c r="N64" i="2"/>
  <c r="W64" i="2"/>
  <c r="Z63" i="2"/>
  <c r="Z61" i="2"/>
  <c r="Z59" i="2"/>
  <c r="Z57" i="2"/>
  <c r="Z55" i="2"/>
  <c r="Z53" i="2"/>
  <c r="AD60" i="2"/>
  <c r="AD56" i="2"/>
  <c r="U76" i="2"/>
  <c r="AD64" i="2"/>
  <c r="W69" i="2"/>
  <c r="N69" i="2"/>
  <c r="W67" i="2"/>
  <c r="N67" i="2"/>
  <c r="W65" i="2"/>
  <c r="N65" i="2"/>
  <c r="P69" i="2"/>
  <c r="Y69" i="2"/>
  <c r="P67" i="2"/>
  <c r="Y67" i="2"/>
  <c r="AD65" i="2"/>
  <c r="U65" i="2"/>
  <c r="P71" i="2"/>
  <c r="Y71" i="2"/>
  <c r="Z72" i="2"/>
  <c r="Q72" i="2"/>
  <c r="AD71" i="2"/>
  <c r="U71" i="2"/>
  <c r="AD67" i="2"/>
  <c r="U67" i="2"/>
  <c r="X73" i="2"/>
  <c r="O73" i="2"/>
  <c r="Y74" i="2"/>
  <c r="P74" i="2"/>
  <c r="Y76" i="2"/>
  <c r="P75" i="2"/>
  <c r="Y75" i="2"/>
  <c r="Q11" i="2"/>
  <c r="U34" i="2"/>
  <c r="U30" i="2"/>
  <c r="U26" i="2"/>
  <c r="U22" i="2"/>
  <c r="U18" i="2"/>
  <c r="U14" i="2"/>
  <c r="AD75" i="2"/>
  <c r="U75" i="2"/>
  <c r="AD76" i="2"/>
  <c r="V43" i="1"/>
  <c r="W43" i="1"/>
  <c r="X45" i="1"/>
  <c r="V46" i="1"/>
  <c r="X43" i="1"/>
  <c r="X46" i="1"/>
  <c r="W44" i="1"/>
  <c r="X44" i="1"/>
  <c r="V44" i="1"/>
  <c r="V45" i="1"/>
  <c r="W46" i="1"/>
  <c r="N45" i="2"/>
  <c r="AD41" i="1" l="1"/>
  <c r="V34" i="1"/>
  <c r="AD42" i="1"/>
  <c r="Y33" i="1"/>
  <c r="Y44" i="1"/>
  <c r="W34" i="1"/>
  <c r="AD44" i="1"/>
  <c r="AD45" i="1"/>
  <c r="Y46" i="1"/>
  <c r="AD43" i="1"/>
  <c r="Y43" i="1"/>
  <c r="AD46" i="1"/>
  <c r="AD40" i="1"/>
  <c r="Y45" i="1"/>
  <c r="U45" i="2"/>
  <c r="Q45" i="2"/>
  <c r="U43" i="2"/>
  <c r="N46" i="2"/>
  <c r="O43" i="2"/>
  <c r="Q46" i="2"/>
  <c r="P43" i="2"/>
  <c r="P44" i="2"/>
  <c r="O45" i="2"/>
  <c r="P45" i="2"/>
  <c r="O46" i="2"/>
  <c r="U44" i="2"/>
  <c r="N44" i="2"/>
  <c r="U46" i="2"/>
  <c r="O44" i="2"/>
  <c r="Q44" i="2"/>
  <c r="N43" i="2"/>
  <c r="Q43" i="2"/>
  <c r="P46" i="2"/>
  <c r="Y34" i="1" l="1"/>
</calcChain>
</file>

<file path=xl/sharedStrings.xml><?xml version="1.0" encoding="utf-8"?>
<sst xmlns="http://schemas.openxmlformats.org/spreadsheetml/2006/main" count="1419" uniqueCount="110">
  <si>
    <t>Total</t>
  </si>
  <si>
    <t>New Capital</t>
  </si>
  <si>
    <t>Refunding</t>
  </si>
  <si>
    <t>GO</t>
  </si>
  <si>
    <t>Revenue</t>
  </si>
  <si>
    <t>Callable</t>
  </si>
  <si>
    <t>Non-Callable</t>
  </si>
  <si>
    <t>Competitive</t>
  </si>
  <si>
    <t>Negotiated</t>
  </si>
  <si>
    <t>Description</t>
  </si>
  <si>
    <t>Contact</t>
  </si>
  <si>
    <t>Source:</t>
  </si>
  <si>
    <t>Years</t>
  </si>
  <si>
    <t>Private Placement</t>
  </si>
  <si>
    <t>Coupon Type</t>
  </si>
  <si>
    <t>Convertible</t>
  </si>
  <si>
    <t>Auction Rate</t>
  </si>
  <si>
    <t>Capital Type</t>
  </si>
  <si>
    <t>Callable Status</t>
  </si>
  <si>
    <t>Average Final Maturity at Issuance</t>
  </si>
  <si>
    <t>Tax Type</t>
  </si>
  <si>
    <t>AMT</t>
  </si>
  <si>
    <t>Taxable</t>
  </si>
  <si>
    <t>Tax Exempt</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</si>
  <si>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</si>
  <si>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</si>
  <si>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Last Updated:</t>
  </si>
  <si>
    <t>Tab</t>
  </si>
  <si>
    <t>Frequency</t>
  </si>
  <si>
    <t>Start Period</t>
  </si>
  <si>
    <t>Last Period</t>
  </si>
  <si>
    <t>A, Q, M</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</si>
  <si>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</si>
  <si>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</si>
  <si>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</si>
  <si>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</si>
  <si>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Municipal Bonds: Outstanding</t>
  </si>
  <si>
    <t>US Municipal Bonds: Holders</t>
  </si>
  <si>
    <t>A, Q</t>
  </si>
  <si>
    <t>US Municipal Bonds: Issuance, Trading Volume, Outstanding, Holders</t>
  </si>
  <si>
    <t>US Municipal Bonds: Trading Volume</t>
  </si>
  <si>
    <t>US Municipal Bonds: Issuance - Total</t>
  </si>
  <si>
    <t>Customer Bought</t>
  </si>
  <si>
    <t>Customer Sold</t>
  </si>
  <si>
    <t>Security:</t>
  </si>
  <si>
    <t>Series:</t>
  </si>
  <si>
    <t>Units:</t>
  </si>
  <si>
    <t>The Federal Reseve</t>
  </si>
  <si>
    <t>Note:</t>
  </si>
  <si>
    <t>1Q19</t>
  </si>
  <si>
    <t>2Q19</t>
  </si>
  <si>
    <t>3Q19</t>
  </si>
  <si>
    <t>4Q19</t>
  </si>
  <si>
    <t>1Q20</t>
  </si>
  <si>
    <t>2Q20</t>
  </si>
  <si>
    <t>3Q20</t>
  </si>
  <si>
    <t>4Q20</t>
  </si>
  <si>
    <t>1Q21</t>
  </si>
  <si>
    <t>2Q21</t>
  </si>
  <si>
    <t>3Q21</t>
  </si>
  <si>
    <t>4Q21</t>
  </si>
  <si>
    <t>US Municipal Bonds</t>
  </si>
  <si>
    <t>Outstanding</t>
  </si>
  <si>
    <t>Due to the change in underlying sourcing from the Federal Reserve, muncipal securities outstanding has been restated from 2004 onward and revised upward by about $840 billion.</t>
  </si>
  <si>
    <t>Holders</t>
  </si>
  <si>
    <t>Individuals includes households and nonprofit organizations. Mutual funds includes mutual funds, money market funds, closed-end funds and exchange traded funds. Banking institutions includes U.S. chartered depository institutions, foreign banking offices in the U.S., banks in U.S. affiliated areas, credit unions, and broker dealers. Insurance companies includes property-casualty and life insurance companies. Other includes nonfinancial corporate business, nonfinancial noncorporate business, state and local governments and retirement funds, government-sponsored enterprises, municipal securities held by COVID-19 Municipal Liquidity Facility (MLF) and foreign holders. Discrepancy is the accumulated valuation difference between issuance and holdings.</t>
  </si>
  <si>
    <t>Individuals</t>
  </si>
  <si>
    <t>Mutual Funds</t>
  </si>
  <si>
    <t>Banking Institutions</t>
  </si>
  <si>
    <t>Insurance Companies</t>
  </si>
  <si>
    <t>Other</t>
  </si>
  <si>
    <t>Discrepancy</t>
  </si>
  <si>
    <t>Trading Volume</t>
  </si>
  <si>
    <t>Number of Trades (#)</t>
  </si>
  <si>
    <t>Par Amount ($M)</t>
  </si>
  <si>
    <t>Trade Summary - Total</t>
  </si>
  <si>
    <t>Trade Summary - ADV</t>
  </si>
  <si>
    <t>1996</t>
  </si>
  <si>
    <t>Issuance - Total</t>
  </si>
  <si>
    <t>$ Billion</t>
  </si>
  <si>
    <t>Refinitiv</t>
  </si>
  <si>
    <t>2007</t>
  </si>
  <si>
    <t>1980</t>
  </si>
  <si>
    <t>#, $ Million</t>
  </si>
  <si>
    <t>Municipal Securities Rulemaking Board (MSRB)</t>
  </si>
  <si>
    <t>Inter-Dealer</t>
  </si>
  <si>
    <t>ADV = Average daily volume.</t>
  </si>
  <si>
    <t>Fixed Rate</t>
  </si>
  <si>
    <t>Linked Rate</t>
  </si>
  <si>
    <t>Variable Rate Long</t>
  </si>
  <si>
    <t>Variable Rate No Put</t>
  </si>
  <si>
    <t>Variable Rate Short</t>
  </si>
  <si>
    <t>Zero Coupon</t>
  </si>
  <si>
    <t>Bond Type</t>
  </si>
  <si>
    <t>Bid Type</t>
  </si>
  <si>
    <t>US Municipal Bonds: Issuance - Public</t>
  </si>
  <si>
    <t>Y/Y Change</t>
  </si>
  <si>
    <t>n/a</t>
  </si>
  <si>
    <t>Excludes private placements. All issuance figures are based on deals with maturity of 13 months or greater. Average maturity is based on issuance, rather than outstanding, volumes. Maturity year is based on final date of maturity of the issue.</t>
  </si>
  <si>
    <t>Issuance - Public</t>
  </si>
  <si>
    <t>Total Public</t>
  </si>
  <si>
    <t>Includes private placements. All issuance figures are based on deals with maturity of 13 months or greater.</t>
  </si>
  <si>
    <t>M/M or Q/Q Change</t>
  </si>
  <si>
    <t>Q/Q Change</t>
  </si>
  <si>
    <t>ADV Y/Y Change</t>
  </si>
  <si>
    <t>ADV M/M or Q/Q Change</t>
  </si>
  <si>
    <t>YTD 2020</t>
  </si>
  <si>
    <t>YTD 2021</t>
  </si>
  <si>
    <t>1Q 2021</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</si>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</sst>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_(* #,##0.00_);_(* \(#,##0.00\);_(* &quot;-&quot;??_);_(@_)"/>
    <numFmt numFmtId="177" formatCode="#,##0.0"/>
    <numFmt numFmtId="178" formatCode="0.0%"/>
    <numFmt numFmtId="179" formatCode="0.0"/>
    <numFmt numFmtId="180" formatCode="[$-409]mmm\-yy;@"/>
    <numFmt numFmtId="181" formatCode="_(* #,##0.0_);_(* \(#,##0.0\);_(* &quot;-&quot;??_);_(@_)"/>
    <numFmt numFmtId="182" formatCode="m/d/yy;@"/>
    <numFmt numFmtId="183" formatCode="&quot;$&quot;#,##0"/>
    <numFmt numFmtId="184" formatCode="General_)"/>
    <numFmt numFmtId="185" formatCode="#,###.0,"/>
    <numFmt numFmtId="186" formatCode="#,##0.00000000000"/>
  </numFmts>
  <fonts count="62">
    <font>
      <sz val="10"/>
      <name val="Arial"/>
    </font>
    <font>
      <sz val="10"/>
      <name val="Arial"/>
      <family val="2"/>
    </font>
    <font>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2"/>
      <name val="Helv"/>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Geneva"/>
    </font>
    <font>
      <sz val="10"/>
      <name val="Arial"/>
      <family val="2"/>
    </font>
    <font>
      <sz val="10"/>
      <name val="Arial"/>
      <family val="2"/>
    </font>
    <font>
      <u/>
      <sz val="7.5"/>
      <color indexed="12"/>
      <name val="N Helvetica Narrow"/>
    </font>
    <font>
      <sz val="10"/>
      <name val="Arial"/>
      <family val="2"/>
    </font>
    <font>
      <sz val="10"/>
      <name val="Arial"/>
      <family val="2"/>
    </font>
    <font>
      <sz val="8"/>
      <name val="Arial"/>
      <family val="2"/>
    </font>
    <font>
      <sz val="10"/>
      <name val="Courier"/>
      <family val="3"/>
    </font>
    <font>
      <b/>
      <sz val="10"/>
      <name val="Arial"/>
      <family val="2"/>
    </font>
    <font>
      <sz val="9"/>
      <name val="Arial"/>
      <family val="2"/>
    </font>
    <font>
      <b/>
      <u/>
      <sz val="9"/>
      <name val="Arial"/>
      <family val="2"/>
    </font>
    <font>
      <b/>
      <sz val="9"/>
      <name val="Arial"/>
      <family val="2"/>
    </font>
    <font>
      <sz val="11"/>
      <color theme="1"/>
      <name val="黑体"/>
      <family val="2"/>
      <scheme val="minor"/>
    </font>
    <font>
      <u/>
      <sz val="10"/>
      <color indexed="12"/>
      <name val="黑体"/>
      <family val="2"/>
      <scheme val="minor"/>
    </font>
    <font>
      <u/>
      <sz val="11"/>
      <color theme="10"/>
      <name val="Calibri"/>
      <family val="2"/>
    </font>
    <font>
      <u/>
      <sz val="10"/>
      <color theme="10"/>
      <name val="Arial"/>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b/>
      <sz val="9"/>
      <name val="黑体"/>
      <family val="2"/>
      <scheme val="major"/>
    </font>
    <font>
      <sz val="9"/>
      <name val="黑体"/>
      <family val="2"/>
      <scheme val="major"/>
    </font>
    <font>
      <sz val="9"/>
      <color theme="1"/>
      <name val="Arial"/>
      <family val="2"/>
    </font>
    <font>
      <sz val="8"/>
      <name val="黑体"/>
      <family val="2"/>
      <scheme val="major"/>
    </font>
    <font>
      <b/>
      <sz val="10"/>
      <color theme="1"/>
      <name val="黑体"/>
      <family val="2"/>
      <scheme val="major"/>
    </font>
    <font>
      <b/>
      <sz val="10"/>
      <name val="黑体"/>
      <family val="2"/>
      <scheme val="major"/>
    </font>
    <font>
      <sz val="10"/>
      <name val="黑体"/>
      <family val="2"/>
      <scheme val="major"/>
    </font>
    <font>
      <sz val="8"/>
      <color theme="1"/>
      <name val="黑体"/>
      <family val="2"/>
      <scheme val="major"/>
    </font>
    <font>
      <sz val="9"/>
      <color theme="1"/>
      <name val="黑体"/>
      <family val="2"/>
      <scheme val="major"/>
    </font>
    <font>
      <b/>
      <sz val="8"/>
      <name val="Arial"/>
      <family val="2"/>
    </font>
    <font>
      <b/>
      <u/>
      <sz val="9"/>
      <name val="黑体"/>
      <family val="2"/>
      <scheme val="major"/>
    </font>
    <font>
      <sz val="9"/>
      <color theme="5"/>
      <name val="Arial"/>
      <family val="2"/>
    </font>
    <font>
      <b/>
      <sz val="9"/>
      <color theme="5"/>
      <name val="Arial"/>
      <family val="2"/>
    </font>
    <font>
      <sz val="9"/>
      <color theme="4"/>
      <name val="Arial"/>
      <family val="2"/>
    </font>
    <font>
      <sz val="10"/>
      <color theme="5"/>
      <name val="Arial"/>
      <family val="2"/>
    </font>
    <font>
      <sz val="8"/>
      <color theme="5"/>
      <name val="Arial"/>
      <family val="2"/>
    </font>
    <font>
      <sz val="10"/>
      <name val="N Helvetica Narrow"/>
    </font>
    <font>
      <b/>
      <sz val="9"/>
      <color theme="4"/>
      <name val="黑体"/>
      <family val="2"/>
      <scheme val="major"/>
    </font>
    <font>
      <sz val="9"/>
      <name val="宋体"/>
      <family val="3"/>
      <charset val="134"/>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style="double">
        <color indexed="64"/>
      </bottom>
      <diagonal/>
    </border>
    <border>
      <left/>
      <right/>
      <top style="thin">
        <color indexed="64"/>
      </top>
      <bottom/>
      <diagonal/>
    </border>
  </borders>
  <cellStyleXfs count="155">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176" fontId="1" fillId="0" borderId="0" applyFont="0" applyFill="0" applyBorder="0" applyAlignment="0" applyProtection="0"/>
    <xf numFmtId="176" fontId="21" fillId="0" borderId="0" applyFont="0" applyFill="0" applyBorder="0" applyAlignment="0" applyProtection="0"/>
    <xf numFmtId="176" fontId="23" fillId="0" borderId="0" applyFont="0" applyFill="0" applyBorder="0" applyAlignment="0" applyProtection="0"/>
    <xf numFmtId="4" fontId="22" fillId="0" borderId="0" applyFont="0" applyFill="0" applyBorder="0" applyAlignment="0" applyProtection="0"/>
    <xf numFmtId="176" fontId="21" fillId="0" borderId="0" applyFont="0" applyFill="0" applyBorder="0" applyAlignment="0" applyProtection="0"/>
    <xf numFmtId="4" fontId="22" fillId="0" borderId="0" applyFont="0" applyFill="0" applyBorder="0" applyAlignment="0" applyProtection="0"/>
    <xf numFmtId="176" fontId="34"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4"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6" fillId="0" borderId="0" applyFont="0" applyFill="0" applyBorder="0" applyAlignment="0" applyProtection="0"/>
    <xf numFmtId="176" fontId="27"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176" fontId="2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17" borderId="0" applyNumberFormat="0" applyBorder="0" applyAlignment="0" applyProtection="0"/>
    <xf numFmtId="0" fontId="9" fillId="17" borderId="0" applyNumberFormat="0" applyBorder="0" applyAlignment="0" applyProtection="0"/>
    <xf numFmtId="0" fontId="10" fillId="0" borderId="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3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7" borderId="0" applyNumberFormat="0" applyBorder="0" applyAlignment="0" applyProtection="0"/>
    <xf numFmtId="0" fontId="16" fillId="7"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2" fillId="0" borderId="0"/>
    <xf numFmtId="0" fontId="21" fillId="0" borderId="0"/>
    <xf numFmtId="0" fontId="22" fillId="0" borderId="0"/>
    <xf numFmtId="0" fontId="21" fillId="0" borderId="0"/>
    <xf numFmtId="0" fontId="21" fillId="0" borderId="0"/>
    <xf numFmtId="0" fontId="34" fillId="0" borderId="0"/>
    <xf numFmtId="0" fontId="34" fillId="0" borderId="0"/>
    <xf numFmtId="0" fontId="21" fillId="0" borderId="0"/>
    <xf numFmtId="0" fontId="21" fillId="0" borderId="0"/>
    <xf numFmtId="0" fontId="21" fillId="0" borderId="0"/>
    <xf numFmtId="0" fontId="21" fillId="0" borderId="0"/>
    <xf numFmtId="0" fontId="21" fillId="0" borderId="0"/>
    <xf numFmtId="0" fontId="21" fillId="0" borderId="0"/>
    <xf numFmtId="0" fontId="34" fillId="0" borderId="0"/>
    <xf numFmtId="0" fontId="34" fillId="0" borderId="0"/>
    <xf numFmtId="0" fontId="21" fillId="0" borderId="0"/>
    <xf numFmtId="0" fontId="21" fillId="0" borderId="0"/>
    <xf numFmtId="0" fontId="27" fillId="0" borderId="0"/>
    <xf numFmtId="0" fontId="21" fillId="0" borderId="0"/>
    <xf numFmtId="0" fontId="21" fillId="0" borderId="0"/>
    <xf numFmtId="0" fontId="34" fillId="0" borderId="0"/>
    <xf numFmtId="0" fontId="34" fillId="0" borderId="0"/>
    <xf numFmtId="0" fontId="21" fillId="0" borderId="0"/>
    <xf numFmtId="0" fontId="21" fillId="0" borderId="0"/>
    <xf numFmtId="0" fontId="2" fillId="0" borderId="0"/>
    <xf numFmtId="184" fontId="29" fillId="0" borderId="0"/>
    <xf numFmtId="0" fontId="1" fillId="4" borderId="7" applyNumberFormat="0" applyFont="0" applyAlignment="0" applyProtection="0"/>
    <xf numFmtId="0" fontId="21" fillId="4" borderId="7" applyNumberFormat="0" applyFont="0" applyAlignment="0" applyProtection="0"/>
    <xf numFmtId="0" fontId="24" fillId="4" borderId="7" applyNumberFormat="0" applyFont="0" applyAlignment="0" applyProtection="0"/>
    <xf numFmtId="0" fontId="21" fillId="4" borderId="7" applyNumberFormat="0" applyFont="0" applyAlignment="0" applyProtection="0"/>
    <xf numFmtId="0" fontId="26" fillId="4" borderId="7" applyNumberFormat="0" applyFont="0" applyAlignment="0" applyProtection="0"/>
    <xf numFmtId="0" fontId="27" fillId="4" borderId="7" applyNumberFormat="0" applyFont="0" applyAlignment="0" applyProtection="0"/>
    <xf numFmtId="0" fontId="17" fillId="15" borderId="8" applyNumberFormat="0" applyAlignment="0" applyProtection="0"/>
    <xf numFmtId="0" fontId="17" fillId="15" borderId="8" applyNumberFormat="0" applyAlignment="0" applyProtection="0"/>
    <xf numFmtId="9" fontId="21" fillId="0" borderId="0" applyFont="0" applyFill="0" applyBorder="0" applyAlignment="0" applyProtection="0"/>
    <xf numFmtId="9" fontId="23"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9" fontId="1" fillId="0" borderId="0" applyFont="0" applyFill="0" applyBorder="0" applyAlignment="0" applyProtection="0"/>
    <xf numFmtId="0" fontId="59" fillId="0" borderId="0"/>
  </cellStyleXfs>
  <cellXfs count="156">
    <xf numFmtId="0" fontId="0" fillId="0" borderId="0" xfId="0"/>
    <xf numFmtId="0" fontId="35" fillId="18" borderId="0" xfId="87" applyFill="1" applyAlignment="1" applyProtection="1"/>
    <xf numFmtId="0" fontId="38" fillId="18" borderId="0" xfId="103" applyFont="1" applyFill="1"/>
    <xf numFmtId="182" fontId="38" fillId="18" borderId="0" xfId="103" applyNumberFormat="1" applyFont="1" applyFill="1" applyAlignment="1">
      <alignment horizontal="left"/>
    </xf>
    <xf numFmtId="0" fontId="39" fillId="18" borderId="0" xfId="103" applyFont="1" applyFill="1"/>
    <xf numFmtId="49" fontId="38" fillId="18" borderId="0" xfId="103" applyNumberFormat="1" applyFont="1" applyFill="1" applyAlignment="1">
      <alignment horizontal="left"/>
    </xf>
    <xf numFmtId="49" fontId="39" fillId="18" borderId="0" xfId="103" applyNumberFormat="1" applyFont="1" applyFill="1" applyAlignment="1">
      <alignment horizontal="left"/>
    </xf>
    <xf numFmtId="0" fontId="38" fillId="18" borderId="0" xfId="103" applyFont="1" applyFill="1" applyAlignment="1">
      <alignment horizontal="left"/>
    </xf>
    <xf numFmtId="0" fontId="38" fillId="18" borderId="0" xfId="103" quotePrefix="1" applyFont="1" applyFill="1"/>
    <xf numFmtId="49" fontId="38" fillId="18" borderId="0" xfId="103" quotePrefix="1" applyNumberFormat="1" applyFont="1" applyFill="1" applyAlignment="1">
      <alignment horizontal="left"/>
    </xf>
    <xf numFmtId="0" fontId="40" fillId="18" borderId="0" xfId="103" applyFont="1" applyFill="1"/>
    <xf numFmtId="0" fontId="37" fillId="18" borderId="0" xfId="88" applyFont="1" applyFill="1" applyAlignment="1" applyProtection="1"/>
    <xf numFmtId="14" fontId="38" fillId="18" borderId="0" xfId="103" applyNumberFormat="1" applyFont="1" applyFill="1" applyAlignment="1">
      <alignment horizontal="left"/>
    </xf>
    <xf numFmtId="0" fontId="41" fillId="18" borderId="0" xfId="103" applyFont="1" applyFill="1"/>
    <xf numFmtId="0" fontId="42" fillId="18" borderId="0" xfId="106" applyFont="1" applyFill="1" applyAlignment="1">
      <alignment horizontal="left" wrapText="1"/>
    </xf>
    <xf numFmtId="0" fontId="28" fillId="18" borderId="0" xfId="106" applyFont="1" applyFill="1" applyAlignment="1">
      <alignment horizontal="left"/>
    </xf>
    <xf numFmtId="0" fontId="28" fillId="18" borderId="0" xfId="106" applyFont="1" applyFill="1" applyAlignment="1">
      <alignment horizontal="left" vertical="top" wrapText="1"/>
    </xf>
    <xf numFmtId="0" fontId="28" fillId="18" borderId="0" xfId="106" applyFont="1" applyFill="1" applyAlignment="1">
      <alignment horizontal="left" vertical="top" wrapText="1"/>
    </xf>
    <xf numFmtId="0" fontId="39" fillId="18" borderId="0" xfId="0" applyFont="1" applyFill="1"/>
    <xf numFmtId="1" fontId="30" fillId="18" borderId="0" xfId="0" applyNumberFormat="1" applyFont="1" applyFill="1" applyAlignment="1">
      <alignment horizontal="left"/>
    </xf>
    <xf numFmtId="0" fontId="21" fillId="18" borderId="0" xfId="0" applyFont="1" applyFill="1" applyAlignment="1">
      <alignment horizontal="center"/>
    </xf>
    <xf numFmtId="0" fontId="39" fillId="18" borderId="0" xfId="0" applyFont="1" applyFill="1" applyAlignment="1">
      <alignment horizontal="left"/>
    </xf>
    <xf numFmtId="0" fontId="41" fillId="18" borderId="0" xfId="0" applyFont="1" applyFill="1" applyAlignment="1">
      <alignment horizontal="left"/>
    </xf>
    <xf numFmtId="0" fontId="28" fillId="18" borderId="0" xfId="0" applyFont="1" applyFill="1" applyAlignment="1">
      <alignment horizontal="left"/>
    </xf>
    <xf numFmtId="0" fontId="28" fillId="18" borderId="0" xfId="0" applyFont="1" applyFill="1" applyAlignment="1">
      <alignment horizontal="center"/>
    </xf>
    <xf numFmtId="0" fontId="41" fillId="18" borderId="0" xfId="0" applyFont="1" applyFill="1" applyAlignment="1">
      <alignment horizontal="left" vertical="center"/>
    </xf>
    <xf numFmtId="1" fontId="28" fillId="18" borderId="0" xfId="0" applyNumberFormat="1" applyFont="1" applyFill="1" applyAlignment="1">
      <alignment horizontal="left"/>
    </xf>
    <xf numFmtId="0" fontId="31" fillId="18" borderId="0" xfId="0" applyFont="1" applyFill="1" applyAlignment="1">
      <alignment horizontal="center"/>
    </xf>
    <xf numFmtId="0" fontId="31" fillId="18" borderId="0" xfId="0" applyFont="1" applyFill="1"/>
    <xf numFmtId="0" fontId="31" fillId="18" borderId="12" xfId="102" applyFont="1" applyFill="1" applyBorder="1" applyAlignment="1">
      <alignment horizontal="center" wrapText="1"/>
    </xf>
    <xf numFmtId="0" fontId="43" fillId="18" borderId="12" xfId="102" applyFont="1" applyFill="1" applyBorder="1" applyAlignment="1">
      <alignment horizontal="center" wrapText="1"/>
    </xf>
    <xf numFmtId="0" fontId="31" fillId="18" borderId="0" xfId="106" applyFont="1" applyFill="1" applyAlignment="1">
      <alignment horizontal="left"/>
    </xf>
    <xf numFmtId="177" fontId="44" fillId="18" borderId="0" xfId="102" applyNumberFormat="1" applyFont="1" applyFill="1" applyAlignment="1">
      <alignment horizontal="center"/>
    </xf>
    <xf numFmtId="0" fontId="31" fillId="18" borderId="0" xfId="0" applyFont="1" applyFill="1" applyAlignment="1">
      <alignment horizontal="left" vertical="center"/>
    </xf>
    <xf numFmtId="180" fontId="45" fillId="18" borderId="0" xfId="0" quotePrefix="1" applyNumberFormat="1" applyFont="1" applyFill="1" applyAlignment="1">
      <alignment horizontal="left"/>
    </xf>
    <xf numFmtId="0" fontId="31" fillId="18" borderId="0" xfId="102" applyFont="1" applyFill="1" applyAlignment="1">
      <alignment horizontal="center"/>
    </xf>
    <xf numFmtId="0" fontId="44" fillId="18" borderId="0" xfId="0" applyFont="1" applyFill="1"/>
    <xf numFmtId="177" fontId="44" fillId="18" borderId="0" xfId="128" applyNumberFormat="1" applyFont="1" applyFill="1" applyAlignment="1">
      <alignment horizontal="center"/>
    </xf>
    <xf numFmtId="184" fontId="44" fillId="18" borderId="0" xfId="128" applyFont="1" applyFill="1"/>
    <xf numFmtId="177" fontId="44" fillId="18" borderId="0" xfId="0" applyNumberFormat="1" applyFont="1" applyFill="1" applyAlignment="1">
      <alignment horizontal="center"/>
    </xf>
    <xf numFmtId="185" fontId="44" fillId="18" borderId="0" xfId="0" applyNumberFormat="1" applyFont="1" applyFill="1"/>
    <xf numFmtId="0" fontId="43" fillId="18" borderId="0" xfId="0" applyFont="1" applyFill="1"/>
    <xf numFmtId="0" fontId="46" fillId="18" borderId="0" xfId="0" applyFont="1" applyFill="1"/>
    <xf numFmtId="1" fontId="32" fillId="18" borderId="10" xfId="0" applyNumberFormat="1" applyFont="1" applyFill="1" applyBorder="1" applyAlignment="1">
      <alignment horizontal="left"/>
    </xf>
    <xf numFmtId="0" fontId="47" fillId="18" borderId="0" xfId="0" applyFont="1" applyFill="1"/>
    <xf numFmtId="1" fontId="48" fillId="18" borderId="0" xfId="0" applyNumberFormat="1" applyFont="1" applyFill="1" applyAlignment="1">
      <alignment horizontal="left"/>
    </xf>
    <xf numFmtId="0" fontId="49" fillId="18" borderId="0" xfId="0" applyFont="1" applyFill="1" applyAlignment="1">
      <alignment horizontal="center"/>
    </xf>
    <xf numFmtId="0" fontId="47" fillId="18" borderId="0" xfId="0" applyFont="1" applyFill="1" applyAlignment="1">
      <alignment horizontal="left"/>
    </xf>
    <xf numFmtId="0" fontId="50" fillId="18" borderId="0" xfId="0" applyFont="1" applyFill="1" applyAlignment="1">
      <alignment horizontal="left"/>
    </xf>
    <xf numFmtId="0" fontId="46" fillId="18" borderId="0" xfId="0" applyFont="1" applyFill="1" applyAlignment="1">
      <alignment horizontal="left"/>
    </xf>
    <xf numFmtId="0" fontId="46" fillId="18" borderId="0" xfId="0" applyFont="1" applyFill="1" applyAlignment="1">
      <alignment horizontal="center"/>
    </xf>
    <xf numFmtId="0" fontId="50" fillId="18" borderId="0" xfId="0" applyFont="1" applyFill="1" applyAlignment="1">
      <alignment horizontal="left" vertical="center"/>
    </xf>
    <xf numFmtId="1" fontId="46" fillId="18" borderId="0" xfId="0" applyNumberFormat="1" applyFont="1" applyFill="1" applyAlignment="1">
      <alignment horizontal="left"/>
    </xf>
    <xf numFmtId="0" fontId="44" fillId="18" borderId="0" xfId="0" applyFont="1" applyFill="1" applyAlignment="1">
      <alignment horizontal="left" vertical="center"/>
    </xf>
    <xf numFmtId="180" fontId="51" fillId="18" borderId="0" xfId="0" quotePrefix="1" applyNumberFormat="1" applyFont="1" applyFill="1" applyAlignment="1">
      <alignment horizontal="left"/>
    </xf>
    <xf numFmtId="3" fontId="44" fillId="18" borderId="0" xfId="0" applyNumberFormat="1" applyFont="1" applyFill="1"/>
    <xf numFmtId="0" fontId="44" fillId="18" borderId="0" xfId="0" applyFont="1" applyFill="1" applyAlignment="1">
      <alignment horizontal="right" wrapText="1"/>
    </xf>
    <xf numFmtId="183" fontId="44" fillId="18" borderId="0" xfId="0" applyNumberFormat="1" applyFont="1" applyFill="1"/>
    <xf numFmtId="0" fontId="44" fillId="18" borderId="10" xfId="0" applyFont="1" applyFill="1" applyBorder="1"/>
    <xf numFmtId="0" fontId="44" fillId="18" borderId="12" xfId="0" applyFont="1" applyFill="1" applyBorder="1"/>
    <xf numFmtId="3" fontId="44" fillId="18" borderId="0" xfId="0" applyNumberFormat="1" applyFont="1" applyFill="1" applyAlignment="1">
      <alignment horizontal="center"/>
    </xf>
    <xf numFmtId="0" fontId="33" fillId="18" borderId="0" xfId="97" applyFont="1" applyFill="1" applyAlignment="1">
      <alignment horizontal="center" wrapText="1"/>
    </xf>
    <xf numFmtId="0" fontId="31" fillId="18" borderId="0" xfId="97" applyFont="1" applyFill="1" applyAlignment="1">
      <alignment horizontal="center"/>
    </xf>
    <xf numFmtId="0" fontId="31" fillId="18" borderId="0" xfId="97" applyFont="1" applyFill="1" applyAlignment="1">
      <alignment horizontal="right"/>
    </xf>
    <xf numFmtId="177" fontId="31" fillId="18" borderId="0" xfId="97" applyNumberFormat="1" applyFont="1" applyFill="1" applyAlignment="1">
      <alignment horizontal="center"/>
    </xf>
    <xf numFmtId="0" fontId="33" fillId="18" borderId="10" xfId="97" applyFont="1" applyFill="1" applyBorder="1" applyAlignment="1">
      <alignment horizontal="center" wrapText="1"/>
    </xf>
    <xf numFmtId="0" fontId="31" fillId="18" borderId="0" xfId="127" applyFont="1" applyFill="1" applyAlignment="1">
      <alignment horizontal="center"/>
    </xf>
    <xf numFmtId="0" fontId="52" fillId="18" borderId="0" xfId="97" applyFont="1" applyFill="1" applyAlignment="1">
      <alignment horizontal="center" wrapText="1"/>
    </xf>
    <xf numFmtId="0" fontId="28" fillId="18" borderId="0" xfId="97" applyFont="1" applyFill="1" applyAlignment="1">
      <alignment horizontal="center"/>
    </xf>
    <xf numFmtId="0" fontId="28" fillId="18" borderId="0" xfId="97" applyFont="1" applyFill="1" applyAlignment="1">
      <alignment horizontal="right"/>
    </xf>
    <xf numFmtId="0" fontId="28" fillId="18" borderId="0" xfId="97" applyFont="1" applyFill="1" applyAlignment="1">
      <alignment horizontal="left" wrapText="1"/>
    </xf>
    <xf numFmtId="0" fontId="33" fillId="18" borderId="12" xfId="97" applyFont="1" applyFill="1" applyBorder="1" applyAlignment="1">
      <alignment horizontal="center"/>
    </xf>
    <xf numFmtId="0" fontId="33" fillId="18" borderId="12" xfId="97" applyFont="1" applyFill="1" applyBorder="1" applyAlignment="1">
      <alignment horizontal="center" wrapText="1"/>
    </xf>
    <xf numFmtId="177" fontId="31" fillId="18" borderId="0" xfId="98" applyNumberFormat="1" applyFont="1" applyFill="1" applyAlignment="1">
      <alignment horizontal="center"/>
    </xf>
    <xf numFmtId="178" fontId="31" fillId="18" borderId="0" xfId="97" applyNumberFormat="1" applyFont="1" applyFill="1" applyAlignment="1">
      <alignment horizontal="center"/>
    </xf>
    <xf numFmtId="0" fontId="44" fillId="18" borderId="0" xfId="0" applyFont="1" applyFill="1" applyAlignment="1">
      <alignment horizontal="center"/>
    </xf>
    <xf numFmtId="179" fontId="44" fillId="18" borderId="0" xfId="0" applyNumberFormat="1" applyFont="1" applyFill="1" applyAlignment="1">
      <alignment horizontal="center"/>
    </xf>
    <xf numFmtId="0" fontId="44" fillId="18" borderId="0" xfId="97" applyFont="1" applyFill="1" applyAlignment="1">
      <alignment horizontal="right"/>
    </xf>
    <xf numFmtId="177" fontId="44" fillId="18" borderId="0" xfId="97" applyNumberFormat="1" applyFont="1" applyFill="1" applyAlignment="1">
      <alignment horizontal="right"/>
    </xf>
    <xf numFmtId="0" fontId="44" fillId="18" borderId="0" xfId="0" applyFont="1" applyFill="1" applyAlignment="1">
      <alignment horizontal="center" wrapText="1"/>
    </xf>
    <xf numFmtId="1" fontId="53" fillId="18" borderId="10" xfId="0" applyNumberFormat="1" applyFont="1" applyFill="1" applyBorder="1" applyAlignment="1">
      <alignment horizontal="left"/>
    </xf>
    <xf numFmtId="0" fontId="43" fillId="18" borderId="10" xfId="0" applyFont="1" applyFill="1" applyBorder="1" applyAlignment="1">
      <alignment horizontal="center" wrapText="1"/>
    </xf>
    <xf numFmtId="0" fontId="44" fillId="18" borderId="0" xfId="106" applyFont="1" applyFill="1" applyAlignment="1">
      <alignment horizontal="left"/>
    </xf>
    <xf numFmtId="0" fontId="44" fillId="18" borderId="0" xfId="97" applyFont="1" applyFill="1" applyAlignment="1">
      <alignment horizontal="center"/>
    </xf>
    <xf numFmtId="178" fontId="44" fillId="18" borderId="0" xfId="97" applyNumberFormat="1" applyFont="1" applyFill="1" applyAlignment="1">
      <alignment horizontal="right"/>
    </xf>
    <xf numFmtId="0" fontId="44" fillId="18" borderId="0" xfId="127" applyFont="1" applyFill="1" applyAlignment="1">
      <alignment horizontal="center"/>
    </xf>
    <xf numFmtId="0" fontId="44" fillId="18" borderId="0" xfId="102" applyFont="1" applyFill="1" applyAlignment="1">
      <alignment horizontal="center"/>
    </xf>
    <xf numFmtId="0" fontId="51" fillId="18" borderId="0" xfId="0" applyFont="1" applyFill="1" applyAlignment="1">
      <alignment horizontal="left" vertical="center"/>
    </xf>
    <xf numFmtId="181" fontId="48" fillId="18" borderId="0" xfId="55" applyNumberFormat="1" applyFont="1" applyFill="1" applyAlignment="1">
      <alignment horizontal="left"/>
    </xf>
    <xf numFmtId="0" fontId="48" fillId="18" borderId="0" xfId="0" applyFont="1" applyFill="1" applyAlignment="1">
      <alignment horizontal="left"/>
    </xf>
    <xf numFmtId="0" fontId="48" fillId="18" borderId="0" xfId="0" applyFont="1" applyFill="1" applyAlignment="1">
      <alignment horizontal="center"/>
    </xf>
    <xf numFmtId="0" fontId="48" fillId="18" borderId="0" xfId="0" applyFont="1" applyFill="1"/>
    <xf numFmtId="177" fontId="48" fillId="18" borderId="0" xfId="0" applyNumberFormat="1" applyFont="1" applyFill="1" applyAlignment="1">
      <alignment horizontal="center"/>
    </xf>
    <xf numFmtId="179" fontId="48" fillId="18" borderId="0" xfId="0" applyNumberFormat="1" applyFont="1" applyFill="1" applyAlignment="1">
      <alignment horizontal="center"/>
    </xf>
    <xf numFmtId="0" fontId="46" fillId="18" borderId="0" xfId="97" applyFont="1" applyFill="1" applyAlignment="1">
      <alignment horizontal="left"/>
    </xf>
    <xf numFmtId="0" fontId="46" fillId="18" borderId="0" xfId="97" applyFont="1" applyFill="1" applyAlignment="1">
      <alignment horizontal="right"/>
    </xf>
    <xf numFmtId="177" fontId="46" fillId="18" borderId="0" xfId="97" applyNumberFormat="1" applyFont="1" applyFill="1" applyAlignment="1">
      <alignment horizontal="right"/>
    </xf>
    <xf numFmtId="0" fontId="46" fillId="18" borderId="0" xfId="0" applyFont="1" applyFill="1" applyAlignment="1">
      <alignment horizontal="center" wrapText="1"/>
    </xf>
    <xf numFmtId="177" fontId="44" fillId="18" borderId="0" xfId="97" applyNumberFormat="1" applyFont="1" applyFill="1" applyAlignment="1">
      <alignment horizontal="center"/>
    </xf>
    <xf numFmtId="177" fontId="44" fillId="18" borderId="0" xfId="98" applyNumberFormat="1" applyFont="1" applyFill="1" applyAlignment="1">
      <alignment horizontal="center"/>
    </xf>
    <xf numFmtId="3" fontId="43" fillId="18" borderId="0" xfId="0" applyNumberFormat="1" applyFont="1" applyFill="1"/>
    <xf numFmtId="3" fontId="43" fillId="18" borderId="12" xfId="0" applyNumberFormat="1" applyFont="1" applyFill="1" applyBorder="1" applyAlignment="1">
      <alignment horizontal="center" wrapText="1"/>
    </xf>
    <xf numFmtId="0" fontId="43" fillId="18" borderId="12" xfId="0" applyFont="1" applyFill="1" applyBorder="1" applyAlignment="1">
      <alignment horizontal="center" wrapText="1"/>
    </xf>
    <xf numFmtId="0" fontId="43" fillId="18" borderId="12" xfId="97" applyFont="1" applyFill="1" applyBorder="1" applyAlignment="1">
      <alignment horizontal="center" wrapText="1"/>
    </xf>
    <xf numFmtId="177" fontId="43" fillId="18" borderId="12" xfId="97" applyNumberFormat="1" applyFont="1" applyFill="1" applyBorder="1" applyAlignment="1">
      <alignment horizontal="center" wrapText="1"/>
    </xf>
    <xf numFmtId="177" fontId="43" fillId="18" borderId="12" xfId="0" applyNumberFormat="1" applyFont="1" applyFill="1" applyBorder="1" applyAlignment="1">
      <alignment horizontal="center" wrapText="1"/>
    </xf>
    <xf numFmtId="0" fontId="43" fillId="18" borderId="0" xfId="0" applyFont="1" applyFill="1" applyAlignment="1">
      <alignment horizontal="center"/>
    </xf>
    <xf numFmtId="0" fontId="44" fillId="18" borderId="11" xfId="0" applyFont="1" applyFill="1" applyBorder="1"/>
    <xf numFmtId="0" fontId="54" fillId="18" borderId="0" xfId="0" applyFont="1" applyFill="1" applyAlignment="1">
      <alignment horizontal="center"/>
    </xf>
    <xf numFmtId="0" fontId="31" fillId="18" borderId="0" xfId="102" applyFont="1" applyFill="1" applyAlignment="1">
      <alignment horizontal="center" wrapText="1"/>
    </xf>
    <xf numFmtId="0" fontId="55" fillId="18" borderId="13" xfId="0" applyFont="1" applyFill="1" applyBorder="1" applyAlignment="1">
      <alignment horizontal="center" wrapText="1"/>
    </xf>
    <xf numFmtId="177" fontId="31" fillId="18" borderId="0" xfId="102" applyNumberFormat="1" applyFont="1" applyFill="1" applyAlignment="1">
      <alignment horizontal="center"/>
    </xf>
    <xf numFmtId="177" fontId="56" fillId="18" borderId="0" xfId="102" applyNumberFormat="1" applyFont="1" applyFill="1" applyAlignment="1">
      <alignment horizontal="center"/>
    </xf>
    <xf numFmtId="0" fontId="56" fillId="18" borderId="0" xfId="102" applyFont="1" applyFill="1" applyAlignment="1">
      <alignment horizontal="center"/>
    </xf>
    <xf numFmtId="178" fontId="56" fillId="18" borderId="0" xfId="153" applyNumberFormat="1" applyFont="1" applyFill="1" applyAlignment="1">
      <alignment horizontal="center"/>
    </xf>
    <xf numFmtId="186" fontId="31" fillId="18" borderId="0" xfId="102" applyNumberFormat="1" applyFont="1" applyFill="1" applyAlignment="1">
      <alignment horizontal="center"/>
    </xf>
    <xf numFmtId="0" fontId="57" fillId="18" borderId="0" xfId="0" applyFont="1" applyFill="1" applyAlignment="1">
      <alignment horizontal="center"/>
    </xf>
    <xf numFmtId="0" fontId="58" fillId="18" borderId="0" xfId="0" applyFont="1" applyFill="1" applyAlignment="1">
      <alignment horizontal="center"/>
    </xf>
    <xf numFmtId="0" fontId="55" fillId="18" borderId="12" xfId="0" applyFont="1" applyFill="1" applyBorder="1" applyAlignment="1">
      <alignment horizontal="center" wrapText="1"/>
    </xf>
    <xf numFmtId="0" fontId="54" fillId="18" borderId="14" xfId="0" applyFont="1" applyFill="1" applyBorder="1" applyAlignment="1">
      <alignment horizontal="center" wrapText="1"/>
    </xf>
    <xf numFmtId="178" fontId="54" fillId="18" borderId="0" xfId="153" applyNumberFormat="1" applyFont="1" applyFill="1" applyBorder="1" applyAlignment="1">
      <alignment horizontal="center"/>
    </xf>
    <xf numFmtId="177" fontId="54" fillId="18" borderId="0" xfId="154" applyNumberFormat="1" applyFont="1" applyFill="1" applyAlignment="1">
      <alignment horizontal="center"/>
    </xf>
    <xf numFmtId="178" fontId="54" fillId="18" borderId="0" xfId="153" applyNumberFormat="1" applyFont="1" applyFill="1" applyAlignment="1">
      <alignment horizontal="center" vertical="center"/>
    </xf>
    <xf numFmtId="0" fontId="54" fillId="18" borderId="0" xfId="0" applyFont="1" applyFill="1" applyAlignment="1">
      <alignment horizontal="center" vertical="center"/>
    </xf>
    <xf numFmtId="0" fontId="60" fillId="18" borderId="13" xfId="0" applyFont="1" applyFill="1" applyBorder="1" applyAlignment="1">
      <alignment horizontal="center" wrapText="1"/>
    </xf>
    <xf numFmtId="3" fontId="60" fillId="18" borderId="0" xfId="0" applyNumberFormat="1" applyFont="1" applyFill="1"/>
    <xf numFmtId="3" fontId="60" fillId="18" borderId="12" xfId="0" applyNumberFormat="1" applyFont="1" applyFill="1" applyBorder="1" applyAlignment="1">
      <alignment horizontal="center" wrapText="1"/>
    </xf>
    <xf numFmtId="0" fontId="54" fillId="18" borderId="0" xfId="0" applyFont="1" applyFill="1" applyBorder="1" applyAlignment="1">
      <alignment horizontal="center"/>
    </xf>
    <xf numFmtId="1" fontId="32" fillId="18" borderId="0" xfId="0" applyNumberFormat="1" applyFont="1" applyFill="1" applyBorder="1" applyAlignment="1">
      <alignment horizontal="left"/>
    </xf>
    <xf numFmtId="0" fontId="31" fillId="18" borderId="0" xfId="0" applyFont="1" applyFill="1" applyBorder="1"/>
    <xf numFmtId="0" fontId="43" fillId="18" borderId="12" xfId="0" applyFont="1" applyFill="1" applyBorder="1" applyAlignment="1">
      <alignment wrapText="1"/>
    </xf>
    <xf numFmtId="178" fontId="54" fillId="18" borderId="0" xfId="153" applyNumberFormat="1" applyFont="1" applyFill="1" applyAlignment="1">
      <alignment horizontal="center"/>
    </xf>
    <xf numFmtId="0" fontId="31" fillId="19" borderId="0" xfId="0" applyFont="1" applyFill="1" applyAlignment="1">
      <alignment horizontal="left" vertical="center"/>
    </xf>
    <xf numFmtId="177" fontId="31" fillId="19" borderId="0" xfId="97" applyNumberFormat="1" applyFont="1" applyFill="1" applyAlignment="1">
      <alignment horizontal="center"/>
    </xf>
    <xf numFmtId="0" fontId="31" fillId="19" borderId="0" xfId="97" applyFont="1" applyFill="1" applyAlignment="1">
      <alignment horizontal="center"/>
    </xf>
    <xf numFmtId="177" fontId="31" fillId="19" borderId="0" xfId="102" applyNumberFormat="1" applyFont="1" applyFill="1" applyAlignment="1">
      <alignment horizontal="center"/>
    </xf>
    <xf numFmtId="178" fontId="56" fillId="19" borderId="0" xfId="153" applyNumberFormat="1" applyFont="1" applyFill="1" applyAlignment="1">
      <alignment horizontal="center"/>
    </xf>
    <xf numFmtId="0" fontId="31" fillId="19" borderId="0" xfId="102" applyFont="1" applyFill="1" applyAlignment="1">
      <alignment horizontal="center"/>
    </xf>
    <xf numFmtId="177" fontId="56" fillId="19" borderId="0" xfId="102" applyNumberFormat="1" applyFont="1" applyFill="1" applyAlignment="1">
      <alignment horizontal="center"/>
    </xf>
    <xf numFmtId="0" fontId="44" fillId="19" borderId="0" xfId="0" applyFont="1" applyFill="1" applyAlignment="1">
      <alignment horizontal="left" vertical="center"/>
    </xf>
    <xf numFmtId="177" fontId="44" fillId="19" borderId="0" xfId="97" applyNumberFormat="1" applyFont="1" applyFill="1" applyAlignment="1">
      <alignment horizontal="center"/>
    </xf>
    <xf numFmtId="0" fontId="44" fillId="19" borderId="0" xfId="0" applyFont="1" applyFill="1" applyAlignment="1">
      <alignment horizontal="center"/>
    </xf>
    <xf numFmtId="177" fontId="44" fillId="19" borderId="0" xfId="0" applyNumberFormat="1" applyFont="1" applyFill="1" applyAlignment="1">
      <alignment horizontal="center"/>
    </xf>
    <xf numFmtId="3" fontId="44" fillId="19" borderId="0" xfId="0" applyNumberFormat="1" applyFont="1" applyFill="1" applyAlignment="1">
      <alignment horizontal="center"/>
    </xf>
    <xf numFmtId="0" fontId="44" fillId="19" borderId="0" xfId="0" applyFont="1" applyFill="1"/>
    <xf numFmtId="0" fontId="39" fillId="18" borderId="0" xfId="103" applyFont="1" applyFill="1"/>
    <xf numFmtId="0" fontId="42" fillId="18" borderId="0" xfId="106" applyFont="1" applyFill="1" applyAlignment="1">
      <alignment horizontal="left" vertical="top" wrapText="1"/>
    </xf>
    <xf numFmtId="0" fontId="28" fillId="18" borderId="0" xfId="106" applyFont="1" applyFill="1" applyAlignment="1">
      <alignment horizontal="left" vertical="top" wrapText="1"/>
    </xf>
    <xf numFmtId="0" fontId="55" fillId="18" borderId="10" xfId="0" applyFont="1" applyFill="1" applyBorder="1" applyAlignment="1">
      <alignment horizontal="center"/>
    </xf>
    <xf numFmtId="0" fontId="33" fillId="18" borderId="10" xfId="97" applyFont="1" applyFill="1" applyBorder="1" applyAlignment="1">
      <alignment horizontal="center" wrapText="1"/>
    </xf>
    <xf numFmtId="0" fontId="43" fillId="18" borderId="10" xfId="0" applyFont="1" applyFill="1" applyBorder="1" applyAlignment="1">
      <alignment horizontal="center"/>
    </xf>
    <xf numFmtId="177" fontId="43" fillId="18" borderId="10" xfId="97" applyNumberFormat="1" applyFont="1" applyFill="1" applyBorder="1" applyAlignment="1">
      <alignment horizontal="center"/>
    </xf>
    <xf numFmtId="0" fontId="43" fillId="18" borderId="10" xfId="97" applyFont="1" applyFill="1" applyBorder="1" applyAlignment="1">
      <alignment horizontal="center"/>
    </xf>
    <xf numFmtId="3" fontId="60" fillId="18" borderId="10" xfId="0" applyNumberFormat="1" applyFont="1" applyFill="1" applyBorder="1" applyAlignment="1">
      <alignment horizontal="center"/>
    </xf>
    <xf numFmtId="3" fontId="43" fillId="18" borderId="10" xfId="0" applyNumberFormat="1" applyFont="1" applyFill="1" applyBorder="1" applyAlignment="1">
      <alignment horizontal="center"/>
    </xf>
    <xf numFmtId="0" fontId="55" fillId="18" borderId="0" xfId="0" applyFont="1" applyFill="1" applyBorder="1" applyAlignment="1">
      <alignment horizontal="center" wrapText="1"/>
    </xf>
  </cellXfs>
  <cellStyles count="155">
    <cellStyle name="20% - Accent1 2" xfId="2" xr:uid="{00000000-0005-0000-0000-000001000000}"/>
    <cellStyle name="20% - Accent2 2" xfId="4" xr:uid="{00000000-0005-0000-0000-000003000000}"/>
    <cellStyle name="20% - Accent3 2" xfId="6" xr:uid="{00000000-0005-0000-0000-000005000000}"/>
    <cellStyle name="20% - Accent4 2" xfId="8" xr:uid="{00000000-0005-0000-0000-000007000000}"/>
    <cellStyle name="20% - Accent5 2" xfId="10" xr:uid="{00000000-0005-0000-0000-000009000000}"/>
    <cellStyle name="20% - Accent6 2" xfId="12" xr:uid="{00000000-0005-0000-0000-00000B000000}"/>
    <cellStyle name="20% - 着色 1" xfId="1" builtinId="30" customBuiltin="1"/>
    <cellStyle name="20% - 着色 2" xfId="3" builtinId="34" customBuiltin="1"/>
    <cellStyle name="20% - 着色 3" xfId="5" builtinId="38" customBuiltin="1"/>
    <cellStyle name="20% - 着色 4" xfId="7" builtinId="42" customBuiltin="1"/>
    <cellStyle name="20% - 着色 5" xfId="9" builtinId="46" customBuiltin="1"/>
    <cellStyle name="20% - 着色 6" xfId="11" builtinId="50" customBuiltin="1"/>
    <cellStyle name="40% - Accent1 2" xfId="14" xr:uid="{00000000-0005-0000-0000-00000D000000}"/>
    <cellStyle name="40% - Accent2 2" xfId="16" xr:uid="{00000000-0005-0000-0000-00000F000000}"/>
    <cellStyle name="40% - Accent3 2" xfId="18" xr:uid="{00000000-0005-0000-0000-000011000000}"/>
    <cellStyle name="40% - Accent4 2" xfId="20" xr:uid="{00000000-0005-0000-0000-000013000000}"/>
    <cellStyle name="40% - Accent5 2" xfId="22" xr:uid="{00000000-0005-0000-0000-000015000000}"/>
    <cellStyle name="40% - Accent6 2" xfId="24" xr:uid="{00000000-0005-0000-0000-000017000000}"/>
    <cellStyle name="40% - 着色 1" xfId="13" builtinId="31" customBuiltin="1"/>
    <cellStyle name="40% - 着色 2" xfId="15" builtinId="35" customBuiltin="1"/>
    <cellStyle name="40% - 着色 3" xfId="17" builtinId="39" customBuiltin="1"/>
    <cellStyle name="40% - 着色 4" xfId="19" builtinId="43" customBuiltin="1"/>
    <cellStyle name="40% - 着色 5" xfId="21" builtinId="47" customBuiltin="1"/>
    <cellStyle name="40% - 着色 6" xfId="23" builtinId="51" customBuiltin="1"/>
    <cellStyle name="60% - Accent1 2" xfId="26" xr:uid="{00000000-0005-0000-0000-000019000000}"/>
    <cellStyle name="60% - Accent2 2" xfId="28" xr:uid="{00000000-0005-0000-0000-00001B000000}"/>
    <cellStyle name="60% - Accent3 2" xfId="30" xr:uid="{00000000-0005-0000-0000-00001D000000}"/>
    <cellStyle name="60% - Accent4 2" xfId="32" xr:uid="{00000000-0005-0000-0000-00001F000000}"/>
    <cellStyle name="60% - Accent5 2" xfId="34" xr:uid="{00000000-0005-0000-0000-000021000000}"/>
    <cellStyle name="60% - Accent6 2" xfId="36" xr:uid="{00000000-0005-0000-0000-000023000000}"/>
    <cellStyle name="60% - 着色 1" xfId="25" builtinId="32" customBuiltin="1"/>
    <cellStyle name="60% - 着色 2" xfId="27" builtinId="36" customBuiltin="1"/>
    <cellStyle name="60% - 着色 3" xfId="29" builtinId="40" customBuiltin="1"/>
    <cellStyle name="60% - 着色 4" xfId="31" builtinId="44" customBuiltin="1"/>
    <cellStyle name="60% - 着色 5" xfId="33" builtinId="48" customBuiltin="1"/>
    <cellStyle name="60% - 着色 6" xfId="35" builtinId="52" customBuiltin="1"/>
    <cellStyle name="Accent1 2" xfId="38" xr:uid="{00000000-0005-0000-0000-000025000000}"/>
    <cellStyle name="Accent2 2" xfId="40" xr:uid="{00000000-0005-0000-0000-000027000000}"/>
    <cellStyle name="Accent3 2" xfId="42" xr:uid="{00000000-0005-0000-0000-000029000000}"/>
    <cellStyle name="Accent4 2" xfId="44" xr:uid="{00000000-0005-0000-0000-00002B000000}"/>
    <cellStyle name="Accent5 2" xfId="46" xr:uid="{00000000-0005-0000-0000-00002D000000}"/>
    <cellStyle name="Accent6 2" xfId="48" xr:uid="{00000000-0005-0000-0000-00002F000000}"/>
    <cellStyle name="Bad 2" xfId="50" xr:uid="{00000000-0005-0000-0000-000031000000}"/>
    <cellStyle name="Calculation 2" xfId="52" xr:uid="{00000000-0005-0000-0000-000033000000}"/>
    <cellStyle name="Check Cell 2" xfId="54" xr:uid="{00000000-0005-0000-0000-000035000000}"/>
    <cellStyle name="Comma 13" xfId="56" xr:uid="{00000000-0005-0000-0000-000037000000}"/>
    <cellStyle name="Comma 14" xfId="57" xr:uid="{00000000-0005-0000-0000-000038000000}"/>
    <cellStyle name="Comma 2 2" xfId="58" xr:uid="{00000000-0005-0000-0000-000039000000}"/>
    <cellStyle name="Comma 2 2 2" xfId="59" xr:uid="{00000000-0005-0000-0000-00003A000000}"/>
    <cellStyle name="Comma 2 2 3" xfId="60" xr:uid="{00000000-0005-0000-0000-00003B000000}"/>
    <cellStyle name="Comma 2 3" xfId="61" xr:uid="{00000000-0005-0000-0000-00003C000000}"/>
    <cellStyle name="Comma 28" xfId="62" xr:uid="{00000000-0005-0000-0000-00003D000000}"/>
    <cellStyle name="Comma 29" xfId="63" xr:uid="{00000000-0005-0000-0000-00003E000000}"/>
    <cellStyle name="Comma 29 2" xfId="64" xr:uid="{00000000-0005-0000-0000-00003F000000}"/>
    <cellStyle name="Comma 3 2" xfId="65" xr:uid="{00000000-0005-0000-0000-000040000000}"/>
    <cellStyle name="Comma 3 2 2" xfId="66" xr:uid="{00000000-0005-0000-0000-000041000000}"/>
    <cellStyle name="Comma 3 3" xfId="67" xr:uid="{00000000-0005-0000-0000-000042000000}"/>
    <cellStyle name="Comma 3 4" xfId="68" xr:uid="{00000000-0005-0000-0000-000043000000}"/>
    <cellStyle name="Comma 3 5" xfId="69" xr:uid="{00000000-0005-0000-0000-000044000000}"/>
    <cellStyle name="Comma 30" xfId="70" xr:uid="{00000000-0005-0000-0000-000045000000}"/>
    <cellStyle name="Comma 30 2" xfId="71" xr:uid="{00000000-0005-0000-0000-000046000000}"/>
    <cellStyle name="Comma 4 2" xfId="72" xr:uid="{00000000-0005-0000-0000-000047000000}"/>
    <cellStyle name="Comma 5 2" xfId="73" xr:uid="{00000000-0005-0000-0000-000048000000}"/>
    <cellStyle name="Explanatory Text 2" xfId="75" xr:uid="{00000000-0005-0000-0000-00004A000000}"/>
    <cellStyle name="Good 2" xfId="77" xr:uid="{00000000-0005-0000-0000-00004C000000}"/>
    <cellStyle name="head" xfId="78" xr:uid="{00000000-0005-0000-0000-00004D000000}"/>
    <cellStyle name="Heading 1 2" xfId="80" xr:uid="{00000000-0005-0000-0000-00004F000000}"/>
    <cellStyle name="Heading 2 2" xfId="82" xr:uid="{00000000-0005-0000-0000-000051000000}"/>
    <cellStyle name="Heading 3 2" xfId="84" xr:uid="{00000000-0005-0000-0000-000053000000}"/>
    <cellStyle name="Heading 4 2" xfId="86" xr:uid="{00000000-0005-0000-0000-000055000000}"/>
    <cellStyle name="Hyperlink 2" xfId="88" xr:uid="{00000000-0005-0000-0000-000057000000}"/>
    <cellStyle name="Hyperlink 2 2" xfId="89" xr:uid="{00000000-0005-0000-0000-000058000000}"/>
    <cellStyle name="Hyperlink 3" xfId="90" xr:uid="{00000000-0005-0000-0000-000059000000}"/>
    <cellStyle name="Input 2" xfId="92" xr:uid="{00000000-0005-0000-0000-00005B000000}"/>
    <cellStyle name="Linked Cell 2" xfId="94" xr:uid="{00000000-0005-0000-0000-00005D000000}"/>
    <cellStyle name="Neutral 2" xfId="96" xr:uid="{00000000-0005-0000-0000-00005F000000}"/>
    <cellStyle name="Normal 10" xfId="97" xr:uid="{00000000-0005-0000-0000-000061000000}"/>
    <cellStyle name="Normal 10 2" xfId="98" xr:uid="{00000000-0005-0000-0000-000062000000}"/>
    <cellStyle name="Normal 12 2" xfId="99" xr:uid="{00000000-0005-0000-0000-000063000000}"/>
    <cellStyle name="Normal 13" xfId="100" xr:uid="{00000000-0005-0000-0000-000064000000}"/>
    <cellStyle name="Normal 14" xfId="101" xr:uid="{00000000-0005-0000-0000-000065000000}"/>
    <cellStyle name="Normal 2" xfId="102" xr:uid="{00000000-0005-0000-0000-000066000000}"/>
    <cellStyle name="Normal 2 2" xfId="103" xr:uid="{00000000-0005-0000-0000-000067000000}"/>
    <cellStyle name="Normal 2 2 2" xfId="104" xr:uid="{00000000-0005-0000-0000-000068000000}"/>
    <cellStyle name="Normal 2 2 3" xfId="105" xr:uid="{00000000-0005-0000-0000-000069000000}"/>
    <cellStyle name="Normal 2 2 4" xfId="106" xr:uid="{00000000-0005-0000-0000-00006A000000}"/>
    <cellStyle name="Normal 2 3" xfId="107" xr:uid="{00000000-0005-0000-0000-00006B000000}"/>
    <cellStyle name="Normal 2 3 2" xfId="108" xr:uid="{00000000-0005-0000-0000-00006C000000}"/>
    <cellStyle name="Normal 2 4" xfId="109" xr:uid="{00000000-0005-0000-0000-00006D000000}"/>
    <cellStyle name="Normal 28" xfId="110" xr:uid="{00000000-0005-0000-0000-00006E000000}"/>
    <cellStyle name="Normal 29" xfId="111" xr:uid="{00000000-0005-0000-0000-00006F000000}"/>
    <cellStyle name="Normal 29 2" xfId="112" xr:uid="{00000000-0005-0000-0000-000070000000}"/>
    <cellStyle name="Normal 3 2" xfId="113" xr:uid="{00000000-0005-0000-0000-000071000000}"/>
    <cellStyle name="Normal 30" xfId="114" xr:uid="{00000000-0005-0000-0000-000072000000}"/>
    <cellStyle name="Normal 30 2" xfId="115" xr:uid="{00000000-0005-0000-0000-000073000000}"/>
    <cellStyle name="Normal 31" xfId="116" xr:uid="{00000000-0005-0000-0000-000074000000}"/>
    <cellStyle name="Normal 31 2" xfId="117" xr:uid="{00000000-0005-0000-0000-000075000000}"/>
    <cellStyle name="Normal 32" xfId="118" xr:uid="{00000000-0005-0000-0000-000076000000}"/>
    <cellStyle name="Normal 32 2" xfId="119" xr:uid="{00000000-0005-0000-0000-000077000000}"/>
    <cellStyle name="Normal 32 3" xfId="120" xr:uid="{00000000-0005-0000-0000-000078000000}"/>
    <cellStyle name="Normal 32 3 2" xfId="121" xr:uid="{00000000-0005-0000-0000-000079000000}"/>
    <cellStyle name="Normal 4 2" xfId="122" xr:uid="{00000000-0005-0000-0000-00007A000000}"/>
    <cellStyle name="Normal 5 2" xfId="123" xr:uid="{00000000-0005-0000-0000-00007B000000}"/>
    <cellStyle name="Normal 5 2 2" xfId="124" xr:uid="{00000000-0005-0000-0000-00007C000000}"/>
    <cellStyle name="Normal 57" xfId="154" xr:uid="{36400ECD-C85C-4716-BEE9-6C5C37B21DAB}"/>
    <cellStyle name="Normal 6 2" xfId="125" xr:uid="{00000000-0005-0000-0000-00007D000000}"/>
    <cellStyle name="Normal 7 2" xfId="126" xr:uid="{00000000-0005-0000-0000-00007E000000}"/>
    <cellStyle name="Normal_O1-2" xfId="127" xr:uid="{00000000-0005-0000-0000-00007F000000}"/>
    <cellStyle name="Normal_tsyhold96" xfId="128" xr:uid="{00000000-0005-0000-0000-000080000000}"/>
    <cellStyle name="Note 2" xfId="130" xr:uid="{00000000-0005-0000-0000-000082000000}"/>
    <cellStyle name="Note 3" xfId="131" xr:uid="{00000000-0005-0000-0000-000083000000}"/>
    <cellStyle name="Note 3 2" xfId="132" xr:uid="{00000000-0005-0000-0000-000084000000}"/>
    <cellStyle name="Note 3 3" xfId="133" xr:uid="{00000000-0005-0000-0000-000085000000}"/>
    <cellStyle name="Note 3 4" xfId="134" xr:uid="{00000000-0005-0000-0000-000086000000}"/>
    <cellStyle name="Output 2" xfId="136" xr:uid="{00000000-0005-0000-0000-000088000000}"/>
    <cellStyle name="Percent 13" xfId="137" xr:uid="{00000000-0005-0000-0000-000089000000}"/>
    <cellStyle name="Percent 14" xfId="138" xr:uid="{00000000-0005-0000-0000-00008A000000}"/>
    <cellStyle name="Percent 2 2" xfId="139" xr:uid="{00000000-0005-0000-0000-00008B000000}"/>
    <cellStyle name="Percent 28" xfId="140" xr:uid="{00000000-0005-0000-0000-00008C000000}"/>
    <cellStyle name="Percent 29" xfId="141" xr:uid="{00000000-0005-0000-0000-00008D000000}"/>
    <cellStyle name="Percent 29 2" xfId="142" xr:uid="{00000000-0005-0000-0000-00008E000000}"/>
    <cellStyle name="Percent 30" xfId="143" xr:uid="{00000000-0005-0000-0000-00008F000000}"/>
    <cellStyle name="Percent 30 2" xfId="144" xr:uid="{00000000-0005-0000-0000-000090000000}"/>
    <cellStyle name="Percent 4 2" xfId="145" xr:uid="{00000000-0005-0000-0000-000091000000}"/>
    <cellStyle name="Percent 5 2" xfId="146" xr:uid="{00000000-0005-0000-0000-000092000000}"/>
    <cellStyle name="Title 2" xfId="148" xr:uid="{00000000-0005-0000-0000-000094000000}"/>
    <cellStyle name="Total 2" xfId="150" xr:uid="{00000000-0005-0000-0000-000096000000}"/>
    <cellStyle name="Warning Text 2" xfId="152" xr:uid="{00000000-0005-0000-0000-000098000000}"/>
    <cellStyle name="百分比" xfId="153" builtinId="5"/>
    <cellStyle name="标题" xfId="147" builtinId="15" customBuiltin="1"/>
    <cellStyle name="标题 1" xfId="79" builtinId="16" customBuiltin="1"/>
    <cellStyle name="标题 2" xfId="81" builtinId="17" customBuiltin="1"/>
    <cellStyle name="标题 3" xfId="83" builtinId="18" customBuiltin="1"/>
    <cellStyle name="标题 4" xfId="85" builtinId="19" customBuiltin="1"/>
    <cellStyle name="差" xfId="49" builtinId="27" customBuiltin="1"/>
    <cellStyle name="常规" xfId="0" builtinId="0"/>
    <cellStyle name="超链接" xfId="87" builtinId="8" customBuiltin="1"/>
    <cellStyle name="好" xfId="76" builtinId="26" customBuiltin="1"/>
    <cellStyle name="汇总" xfId="149" builtinId="25" customBuiltin="1"/>
    <cellStyle name="计算" xfId="51" builtinId="22" customBuiltin="1"/>
    <cellStyle name="检查单元格" xfId="53" builtinId="23" customBuiltin="1"/>
    <cellStyle name="解释性文本" xfId="74" builtinId="53" customBuiltin="1"/>
    <cellStyle name="警告文本" xfId="151" builtinId="11" customBuiltin="1"/>
    <cellStyle name="链接单元格" xfId="93" builtinId="24" customBuiltin="1"/>
    <cellStyle name="千位分隔" xfId="55" builtinId="3"/>
    <cellStyle name="适中" xfId="95" builtinId="28" customBuiltin="1"/>
    <cellStyle name="输出" xfId="135" builtinId="21" customBuiltin="1"/>
    <cellStyle name="输入" xfId="91" builtinId="20" customBuiltin="1"/>
    <cellStyle name="着色 1" xfId="37" builtinId="29" customBuiltin="1"/>
    <cellStyle name="着色 2" xfId="39" builtinId="33" customBuiltin="1"/>
    <cellStyle name="着色 3" xfId="41" builtinId="37" customBuiltin="1"/>
    <cellStyle name="着色 4" xfId="43" builtinId="41" customBuiltin="1"/>
    <cellStyle name="着色 5" xfId="45" builtinId="45" customBuiltin="1"/>
    <cellStyle name="着色 6" xfId="47" builtinId="49" customBuiltin="1"/>
    <cellStyle name="注释" xfId="129" builtinId="1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6</xdr:col>
      <xdr:colOff>9525</xdr:colOff>
      <xdr:row>16</xdr:row>
      <xdr:rowOff>85725</xdr:rowOff>
    </xdr:to>
    <xdr:pic>
      <xdr:nvPicPr>
        <xdr:cNvPr id="4" name="Picture 3">
          <a:extLst>
            <a:ext uri="{FF2B5EF4-FFF2-40B4-BE49-F238E27FC236}">
              <a16:creationId xmlns:a16="http://schemas.microsoft.com/office/drawing/2014/main" id="{DF40DB1D-6B90-41AD-8BB5-3351DF7C7B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7375" y="19431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5"/>
  <sheetViews>
    <sheetView workbookViewId="0"/>
  </sheetViews>
  <sheetFormatPr defaultColWidth="10.3984375" defaultRowHeight="12.75"/>
  <cols>
    <col min="1" max="1" width="5.73046875" style="2" customWidth="1"/>
    <col min="2" max="2" width="15.265625" style="2" customWidth="1"/>
    <col min="3" max="3" width="50.73046875" style="2" customWidth="1"/>
    <col min="4" max="5" width="12.73046875" style="2" customWidth="1"/>
    <col min="6" max="6" width="12.73046875" style="5" customWidth="1"/>
    <col min="7" max="16384" width="10.3984375" style="2"/>
  </cols>
  <sheetData>
    <row r="1" spans="2:6" ht="13.15">
      <c r="B1" s="145" t="s">
        <v>39</v>
      </c>
      <c r="C1" s="145"/>
      <c r="D1" s="145"/>
      <c r="E1" s="145"/>
      <c r="F1" s="145"/>
    </row>
    <row r="2" spans="2:6" ht="13.15">
      <c r="B2" s="2" t="s">
        <v>26</v>
      </c>
      <c r="C2" s="3">
        <v>44441</v>
      </c>
      <c r="D2" s="4"/>
      <c r="E2" s="4"/>
      <c r="F2" s="4"/>
    </row>
    <row r="5" spans="2:6" ht="13.15">
      <c r="B5" s="4" t="s">
        <v>27</v>
      </c>
      <c r="C5" s="4" t="s">
        <v>9</v>
      </c>
      <c r="D5" s="4" t="s">
        <v>28</v>
      </c>
      <c r="E5" s="4" t="s">
        <v>29</v>
      </c>
      <c r="F5" s="6" t="s">
        <v>30</v>
      </c>
    </row>
    <row r="6" spans="2:6" ht="13.15">
      <c r="B6" s="7">
        <v>1</v>
      </c>
      <c r="C6" s="1" t="s">
        <v>41</v>
      </c>
      <c r="D6" s="2" t="s">
        <v>31</v>
      </c>
      <c r="E6" s="8" t="s">
        <v>77</v>
      </c>
      <c r="F6" s="9" t="s">
        <v>109</v>
      </c>
    </row>
    <row r="7" spans="2:6" ht="13.15">
      <c r="B7" s="7">
        <f>B6+1</f>
        <v>2</v>
      </c>
      <c r="C7" s="1" t="s">
        <v>95</v>
      </c>
      <c r="D7" s="2" t="s">
        <v>31</v>
      </c>
      <c r="E7" s="8" t="s">
        <v>77</v>
      </c>
      <c r="F7" s="9" t="s">
        <v>109</v>
      </c>
    </row>
    <row r="8" spans="2:6" ht="13.15">
      <c r="B8" s="7">
        <f>B7+1</f>
        <v>3</v>
      </c>
      <c r="C8" s="1" t="s">
        <v>40</v>
      </c>
      <c r="D8" s="2" t="s">
        <v>31</v>
      </c>
      <c r="E8" s="8" t="s">
        <v>81</v>
      </c>
      <c r="F8" s="9" t="s">
        <v>109</v>
      </c>
    </row>
    <row r="9" spans="2:6" ht="13.15">
      <c r="B9" s="7">
        <f>B8+1</f>
        <v>4</v>
      </c>
      <c r="C9" s="1" t="s">
        <v>36</v>
      </c>
      <c r="D9" s="2" t="s">
        <v>38</v>
      </c>
      <c r="E9" s="8" t="s">
        <v>82</v>
      </c>
      <c r="F9" s="5" t="s">
        <v>108</v>
      </c>
    </row>
    <row r="10" spans="2:6" ht="13.15">
      <c r="B10" s="7">
        <f>B9+1</f>
        <v>5</v>
      </c>
      <c r="C10" s="1" t="s">
        <v>37</v>
      </c>
      <c r="D10" s="2" t="s">
        <v>38</v>
      </c>
      <c r="E10" s="8" t="s">
        <v>82</v>
      </c>
      <c r="F10" s="5" t="s">
        <v>108</v>
      </c>
    </row>
    <row r="13" spans="2:6">
      <c r="B13" s="10" t="s">
        <v>32</v>
      </c>
    </row>
    <row r="15" spans="2:6">
      <c r="C15" s="11"/>
    </row>
    <row r="16" spans="2:6" ht="13.15">
      <c r="B16" s="4" t="s">
        <v>10</v>
      </c>
      <c r="F16" s="12"/>
    </row>
    <row r="17" spans="2:11" ht="13.15">
      <c r="B17" s="2" t="s">
        <v>33</v>
      </c>
      <c r="C17" s="1" t="s">
        <v>25</v>
      </c>
    </row>
    <row r="21" spans="2:11" s="13" customFormat="1" ht="33.75" customHeight="1">
      <c r="B21" s="146" t="s">
        <v>34</v>
      </c>
      <c r="C21" s="146"/>
      <c r="D21" s="146"/>
      <c r="E21" s="146"/>
      <c r="F21" s="146"/>
      <c r="G21" s="14"/>
      <c r="H21" s="14"/>
      <c r="I21" s="14"/>
      <c r="J21" s="14"/>
      <c r="K21" s="14"/>
    </row>
    <row r="22" spans="2:11" s="13" customFormat="1" ht="11.25" customHeight="1">
      <c r="B22" s="17"/>
      <c r="C22" s="17"/>
      <c r="D22" s="17"/>
      <c r="E22" s="17"/>
      <c r="F22" s="17"/>
      <c r="G22" s="15"/>
      <c r="H22" s="15"/>
      <c r="I22" s="15"/>
      <c r="J22" s="15"/>
      <c r="K22" s="15"/>
    </row>
    <row r="23" spans="2:11" s="13" customFormat="1" ht="67.5" customHeight="1">
      <c r="B23" s="147" t="s">
        <v>24</v>
      </c>
      <c r="C23" s="147"/>
      <c r="D23" s="147"/>
      <c r="E23" s="147"/>
      <c r="F23" s="147"/>
      <c r="G23" s="15"/>
      <c r="H23" s="15"/>
      <c r="I23" s="15"/>
      <c r="J23" s="15"/>
      <c r="K23" s="15"/>
    </row>
    <row r="24" spans="2:11" s="13" customFormat="1" ht="11.25" customHeight="1">
      <c r="B24" s="16"/>
      <c r="C24" s="16"/>
      <c r="D24" s="16"/>
      <c r="E24" s="16"/>
      <c r="F24" s="16"/>
      <c r="G24" s="15"/>
      <c r="H24" s="15"/>
      <c r="I24" s="15"/>
      <c r="J24" s="15"/>
      <c r="K24" s="15"/>
    </row>
    <row r="25" spans="2:11" s="13" customFormat="1" ht="10.15">
      <c r="B25" s="147" t="s">
        <v>35</v>
      </c>
      <c r="C25" s="147"/>
      <c r="D25" s="147"/>
      <c r="E25" s="147"/>
      <c r="F25" s="147"/>
    </row>
  </sheetData>
  <mergeCells count="4">
    <mergeCell ref="B1:F1"/>
    <mergeCell ref="B21:F21"/>
    <mergeCell ref="B23:F23"/>
    <mergeCell ref="B25:F25"/>
  </mergeCells>
  <phoneticPr fontId="61" type="noConversion"/>
  <hyperlinks>
    <hyperlink ref="C17" r:id="rId1" xr:uid="{00000000-0004-0000-0000-000000000000}"/>
    <hyperlink ref="C6" location="'Issuance Total'!A1" display="US Municipal Bonds: Issuance - Total" xr:uid="{00000000-0004-0000-0000-000001000000}"/>
    <hyperlink ref="C10" location="Holders!A1" display="US Municipal Bonds: Holders" xr:uid="{00000000-0004-0000-0000-000002000000}"/>
    <hyperlink ref="C9" location="Outstanding!A1" display="US Municipal Bonds: Outstanding" xr:uid="{00000000-0004-0000-0000-000003000000}"/>
    <hyperlink ref="C8" location="'Trading Volume'!A1" display="US Municipal Bonds: Trading Volume" xr:uid="{00000000-0004-0000-0000-000004000000}"/>
    <hyperlink ref="C7" location="'Issuance Public'!A1" display="US Municipal Bonds: Issuance - Public Only" xr:uid="{00000000-0004-0000-0000-000005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92"/>
  <sheetViews>
    <sheetView zoomScaleNormal="100" zoomScaleSheetLayoutView="100" workbookViewId="0">
      <pane xSplit="1" ySplit="9" topLeftCell="B70" activePane="bottomRight" state="frozen"/>
      <selection pane="topRight" activeCell="B1" sqref="B1"/>
      <selection pane="bottomLeft" activeCell="A9" sqref="A9"/>
      <selection pane="bottomRight" activeCell="B84" sqref="B84"/>
    </sheetView>
  </sheetViews>
  <sheetFormatPr defaultColWidth="9.1328125" defaultRowHeight="11.65"/>
  <cols>
    <col min="1" max="1" width="8.73046875" style="35" customWidth="1"/>
    <col min="2" max="3" width="10.73046875" style="63" customWidth="1"/>
    <col min="4" max="4" width="1.73046875" style="63" customWidth="1"/>
    <col min="5" max="7" width="10.73046875" style="63" customWidth="1"/>
    <col min="8" max="8" width="1.73046875" style="63" customWidth="1"/>
    <col min="9" max="10" width="10.73046875" style="63" customWidth="1"/>
    <col min="11" max="11" width="1.73046875" style="63" customWidth="1"/>
    <col min="12" max="12" width="10.73046875" style="63" customWidth="1"/>
    <col min="13" max="13" width="2.73046875" style="35" customWidth="1"/>
    <col min="14" max="21" width="10.73046875" style="35" customWidth="1"/>
    <col min="22" max="22" width="1.73046875" style="35" customWidth="1"/>
    <col min="23" max="30" width="10.73046875" style="35" customWidth="1"/>
    <col min="31" max="31" width="2.73046875" style="35" customWidth="1"/>
    <col min="32" max="16384" width="9.1328125" style="62"/>
  </cols>
  <sheetData>
    <row r="1" spans="1:31" s="20" customFormat="1" ht="13.15">
      <c r="A1" s="18" t="s">
        <v>44</v>
      </c>
      <c r="B1" s="19" t="s">
        <v>61</v>
      </c>
      <c r="I1" s="19"/>
    </row>
    <row r="2" spans="1:31" s="20" customFormat="1" ht="13.15">
      <c r="A2" s="18" t="s">
        <v>45</v>
      </c>
      <c r="B2" s="19" t="s">
        <v>78</v>
      </c>
      <c r="I2" s="19"/>
    </row>
    <row r="3" spans="1:31" s="20" customFormat="1" ht="13.15">
      <c r="A3" s="21" t="s">
        <v>46</v>
      </c>
      <c r="B3" s="19" t="s">
        <v>79</v>
      </c>
      <c r="I3" s="19"/>
    </row>
    <row r="4" spans="1:31" s="67" customFormat="1" ht="10.15">
      <c r="A4" s="22" t="s">
        <v>11</v>
      </c>
      <c r="B4" s="70" t="s">
        <v>80</v>
      </c>
      <c r="I4" s="70"/>
      <c r="M4" s="24"/>
      <c r="N4" s="24"/>
      <c r="O4" s="24"/>
      <c r="P4" s="24"/>
      <c r="Q4" s="24"/>
      <c r="R4" s="24"/>
      <c r="S4" s="24"/>
      <c r="T4" s="24"/>
      <c r="U4" s="24"/>
      <c r="V4" s="24"/>
      <c r="W4" s="24"/>
      <c r="X4" s="24"/>
      <c r="Y4" s="24"/>
      <c r="Z4" s="24"/>
      <c r="AA4" s="24"/>
      <c r="AB4" s="24"/>
      <c r="AC4" s="24"/>
      <c r="AD4" s="24"/>
      <c r="AE4" s="24"/>
    </row>
    <row r="5" spans="1:31" s="68" customFormat="1" ht="10.5">
      <c r="A5" s="25" t="s">
        <v>48</v>
      </c>
      <c r="B5" s="42" t="s">
        <v>101</v>
      </c>
      <c r="C5" s="69"/>
      <c r="D5" s="69"/>
      <c r="E5" s="69"/>
      <c r="F5" s="69"/>
      <c r="G5" s="69"/>
      <c r="H5" s="69"/>
      <c r="I5" s="42"/>
      <c r="J5" s="69"/>
      <c r="K5" s="69"/>
      <c r="L5" s="69"/>
      <c r="M5" s="24"/>
      <c r="N5" s="24"/>
    </row>
    <row r="6" spans="1:31" s="68" customFormat="1" ht="10.15">
      <c r="A6" s="25"/>
      <c r="B6" s="69"/>
      <c r="C6" s="69"/>
      <c r="D6" s="69"/>
      <c r="E6" s="69"/>
      <c r="F6" s="69"/>
      <c r="G6" s="69"/>
      <c r="H6" s="69"/>
      <c r="I6" s="69"/>
      <c r="J6" s="69"/>
      <c r="K6" s="69"/>
      <c r="L6" s="69"/>
      <c r="M6" s="24"/>
      <c r="N6" s="24"/>
    </row>
    <row r="7" spans="1:31">
      <c r="A7" s="27"/>
      <c r="M7" s="27"/>
      <c r="N7" s="27"/>
      <c r="O7" s="62"/>
      <c r="P7" s="62"/>
      <c r="Q7" s="62"/>
      <c r="R7" s="62"/>
      <c r="S7" s="62"/>
      <c r="T7" s="62"/>
      <c r="U7" s="62"/>
      <c r="V7" s="62"/>
      <c r="W7" s="62"/>
      <c r="X7" s="62"/>
      <c r="Y7" s="62"/>
      <c r="Z7" s="62"/>
      <c r="AA7" s="62"/>
      <c r="AB7" s="62"/>
      <c r="AC7" s="62"/>
      <c r="AD7" s="62"/>
      <c r="AE7" s="62"/>
    </row>
    <row r="8" spans="1:31">
      <c r="A8" s="43"/>
      <c r="B8" s="149" t="s">
        <v>93</v>
      </c>
      <c r="C8" s="149"/>
      <c r="D8" s="61"/>
      <c r="E8" s="149" t="s">
        <v>94</v>
      </c>
      <c r="F8" s="149"/>
      <c r="G8" s="149"/>
      <c r="H8" s="61"/>
      <c r="I8" s="149" t="s">
        <v>17</v>
      </c>
      <c r="J8" s="149"/>
      <c r="K8" s="61"/>
      <c r="L8" s="65" t="s">
        <v>0</v>
      </c>
      <c r="M8" s="27"/>
      <c r="N8" s="148" t="s">
        <v>96</v>
      </c>
      <c r="O8" s="148"/>
      <c r="P8" s="148"/>
      <c r="Q8" s="148"/>
      <c r="R8" s="148"/>
      <c r="S8" s="148"/>
      <c r="T8" s="148"/>
      <c r="U8" s="148"/>
      <c r="V8" s="27"/>
      <c r="W8" s="148" t="s">
        <v>102</v>
      </c>
      <c r="X8" s="148"/>
      <c r="Y8" s="148"/>
      <c r="Z8" s="148"/>
      <c r="AA8" s="148"/>
      <c r="AB8" s="148"/>
      <c r="AC8" s="148"/>
      <c r="AD8" s="148"/>
      <c r="AE8" s="27"/>
    </row>
    <row r="9" spans="1:31" ht="23.65" thickBot="1">
      <c r="A9" s="29"/>
      <c r="B9" s="71" t="s">
        <v>3</v>
      </c>
      <c r="C9" s="71" t="s">
        <v>4</v>
      </c>
      <c r="D9" s="71"/>
      <c r="E9" s="71" t="s">
        <v>7</v>
      </c>
      <c r="F9" s="71" t="s">
        <v>8</v>
      </c>
      <c r="G9" s="72" t="s">
        <v>13</v>
      </c>
      <c r="H9" s="71"/>
      <c r="I9" s="71" t="s">
        <v>1</v>
      </c>
      <c r="J9" s="71" t="s">
        <v>2</v>
      </c>
      <c r="K9" s="71"/>
      <c r="L9" s="71" t="s">
        <v>0</v>
      </c>
      <c r="M9" s="109"/>
      <c r="N9" s="110" t="s">
        <v>3</v>
      </c>
      <c r="O9" s="110" t="s">
        <v>4</v>
      </c>
      <c r="P9" s="110" t="s">
        <v>7</v>
      </c>
      <c r="Q9" s="110" t="s">
        <v>8</v>
      </c>
      <c r="R9" s="110" t="s">
        <v>13</v>
      </c>
      <c r="S9" s="110" t="s">
        <v>1</v>
      </c>
      <c r="T9" s="110" t="s">
        <v>2</v>
      </c>
      <c r="U9" s="110" t="s">
        <v>0</v>
      </c>
      <c r="V9" s="109"/>
      <c r="W9" s="110" t="s">
        <v>3</v>
      </c>
      <c r="X9" s="110" t="s">
        <v>4</v>
      </c>
      <c r="Y9" s="110" t="s">
        <v>7</v>
      </c>
      <c r="Z9" s="110" t="s">
        <v>8</v>
      </c>
      <c r="AA9" s="110" t="s">
        <v>13</v>
      </c>
      <c r="AB9" s="110" t="s">
        <v>1</v>
      </c>
      <c r="AC9" s="110" t="s">
        <v>2</v>
      </c>
      <c r="AD9" s="110" t="s">
        <v>0</v>
      </c>
      <c r="AE9" s="109"/>
    </row>
    <row r="10" spans="1:31" ht="12" thickTop="1">
      <c r="A10" s="31">
        <v>1996</v>
      </c>
      <c r="B10" s="64">
        <v>63.010299999999994</v>
      </c>
      <c r="C10" s="64">
        <v>119.8883</v>
      </c>
      <c r="D10" s="62"/>
      <c r="E10" s="64">
        <v>46.283900000000003</v>
      </c>
      <c r="F10" s="64">
        <v>132.97379999999998</v>
      </c>
      <c r="G10" s="64">
        <v>3.6408999999999998</v>
      </c>
      <c r="H10" s="62"/>
      <c r="I10" s="64">
        <v>121.68</v>
      </c>
      <c r="J10" s="64">
        <v>61.218499999999992</v>
      </c>
      <c r="K10" s="62"/>
      <c r="L10" s="64">
        <v>182.89859999999999</v>
      </c>
      <c r="M10" s="111"/>
      <c r="N10" s="112" t="s">
        <v>97</v>
      </c>
      <c r="O10" s="112" t="s">
        <v>97</v>
      </c>
      <c r="P10" s="112" t="s">
        <v>97</v>
      </c>
      <c r="Q10" s="112" t="s">
        <v>97</v>
      </c>
      <c r="R10" s="112" t="s">
        <v>97</v>
      </c>
      <c r="S10" s="112" t="s">
        <v>97</v>
      </c>
      <c r="T10" s="112" t="s">
        <v>97</v>
      </c>
      <c r="U10" s="112" t="s">
        <v>97</v>
      </c>
      <c r="V10" s="113"/>
      <c r="W10" s="112" t="s">
        <v>97</v>
      </c>
      <c r="X10" s="112" t="s">
        <v>97</v>
      </c>
      <c r="Y10" s="112" t="s">
        <v>97</v>
      </c>
      <c r="Z10" s="112" t="s">
        <v>97</v>
      </c>
      <c r="AA10" s="112" t="s">
        <v>97</v>
      </c>
      <c r="AB10" s="112" t="s">
        <v>97</v>
      </c>
      <c r="AC10" s="112" t="s">
        <v>97</v>
      </c>
      <c r="AD10" s="112" t="s">
        <v>97</v>
      </c>
    </row>
    <row r="11" spans="1:31">
      <c r="A11" s="31">
        <v>1997</v>
      </c>
      <c r="B11" s="64">
        <v>70.915999999999997</v>
      </c>
      <c r="C11" s="64">
        <v>147.70339999999999</v>
      </c>
      <c r="D11" s="62"/>
      <c r="E11" s="64">
        <v>47.187199999999997</v>
      </c>
      <c r="F11" s="64">
        <v>164.96449999999999</v>
      </c>
      <c r="G11" s="64">
        <v>6.4676999999999998</v>
      </c>
      <c r="H11" s="62"/>
      <c r="I11" s="64">
        <v>135.68180000000001</v>
      </c>
      <c r="J11" s="64">
        <v>82.937000000000012</v>
      </c>
      <c r="K11" s="62"/>
      <c r="L11" s="64">
        <v>218.61940000000001</v>
      </c>
      <c r="M11" s="111"/>
      <c r="N11" s="114">
        <f>B11/B10-1</f>
        <v>0.12546678876310713</v>
      </c>
      <c r="O11" s="114">
        <f>C11/C10-1</f>
        <v>0.23200846120930896</v>
      </c>
      <c r="P11" s="114">
        <f>E11/E10-1</f>
        <v>1.951650573957675E-2</v>
      </c>
      <c r="Q11" s="114">
        <f>F11/F10-1</f>
        <v>0.24057897119582972</v>
      </c>
      <c r="R11" s="114">
        <f>G11/G10-1</f>
        <v>0.77640143920459237</v>
      </c>
      <c r="S11" s="114">
        <f>I11/I10-1</f>
        <v>0.1150706771860619</v>
      </c>
      <c r="T11" s="114">
        <f>J11/J10-1</f>
        <v>0.35477020835205075</v>
      </c>
      <c r="U11" s="114">
        <f>L11/L10-1</f>
        <v>0.19530384595617467</v>
      </c>
      <c r="W11" s="112" t="s">
        <v>97</v>
      </c>
      <c r="X11" s="112" t="s">
        <v>97</v>
      </c>
      <c r="Y11" s="112" t="s">
        <v>97</v>
      </c>
      <c r="Z11" s="112" t="s">
        <v>97</v>
      </c>
      <c r="AA11" s="112" t="s">
        <v>97</v>
      </c>
      <c r="AB11" s="112" t="s">
        <v>97</v>
      </c>
      <c r="AC11" s="112" t="s">
        <v>97</v>
      </c>
      <c r="AD11" s="112" t="s">
        <v>97</v>
      </c>
    </row>
    <row r="12" spans="1:31">
      <c r="A12" s="31">
        <v>1998</v>
      </c>
      <c r="B12" s="64">
        <v>91.312799999999996</v>
      </c>
      <c r="C12" s="64">
        <v>192.78269999999998</v>
      </c>
      <c r="D12" s="62"/>
      <c r="E12" s="64">
        <v>64.197699999999998</v>
      </c>
      <c r="F12" s="64">
        <v>213.70509999999996</v>
      </c>
      <c r="G12" s="64">
        <v>6.1927000000000003</v>
      </c>
      <c r="H12" s="62"/>
      <c r="I12" s="64">
        <v>158.1061</v>
      </c>
      <c r="J12" s="64">
        <v>125.98910000000001</v>
      </c>
      <c r="K12" s="62"/>
      <c r="L12" s="64">
        <v>284.09550000000002</v>
      </c>
      <c r="M12" s="111"/>
      <c r="N12" s="114">
        <f t="shared" ref="N12:N34" si="0">B12/B11-1</f>
        <v>0.28761915505668689</v>
      </c>
      <c r="O12" s="114">
        <f t="shared" ref="O12:O34" si="1">C12/C11-1</f>
        <v>0.30520150517862144</v>
      </c>
      <c r="P12" s="114">
        <f t="shared" ref="P12:P34" si="2">E12/E11-1</f>
        <v>0.36048970907364719</v>
      </c>
      <c r="Q12" s="114">
        <f t="shared" ref="Q12:Q34" si="3">F12/F11-1</f>
        <v>0.29546114467051998</v>
      </c>
      <c r="R12" s="114">
        <f t="shared" ref="R12:R34" si="4">G12/G11-1</f>
        <v>-4.2518978926047835E-2</v>
      </c>
      <c r="S12" s="114">
        <f t="shared" ref="S12:S34" si="5">I12/I11-1</f>
        <v>0.16527124492746981</v>
      </c>
      <c r="T12" s="114">
        <f t="shared" ref="T12:T34" si="6">J12/J11-1</f>
        <v>0.51909401111687181</v>
      </c>
      <c r="U12" s="114">
        <f t="shared" ref="U12:U34" si="7">L12/L11-1</f>
        <v>0.29949812322236724</v>
      </c>
      <c r="W12" s="112" t="s">
        <v>97</v>
      </c>
      <c r="X12" s="112" t="s">
        <v>97</v>
      </c>
      <c r="Y12" s="112" t="s">
        <v>97</v>
      </c>
      <c r="Z12" s="112" t="s">
        <v>97</v>
      </c>
      <c r="AA12" s="112" t="s">
        <v>97</v>
      </c>
      <c r="AB12" s="112" t="s">
        <v>97</v>
      </c>
      <c r="AC12" s="112" t="s">
        <v>97</v>
      </c>
      <c r="AD12" s="112" t="s">
        <v>97</v>
      </c>
    </row>
    <row r="13" spans="1:31">
      <c r="A13" s="31">
        <v>1999</v>
      </c>
      <c r="B13" s="64">
        <v>68.610600000000005</v>
      </c>
      <c r="C13" s="64">
        <v>156.0325</v>
      </c>
      <c r="D13" s="62"/>
      <c r="E13" s="64">
        <v>51.617699999999999</v>
      </c>
      <c r="F13" s="64">
        <v>164.94959999999998</v>
      </c>
      <c r="G13" s="64">
        <v>8.075800000000001</v>
      </c>
      <c r="H13" s="62"/>
      <c r="I13" s="64">
        <v>154.51409999999998</v>
      </c>
      <c r="J13" s="64">
        <v>70.128799999999998</v>
      </c>
      <c r="K13" s="62"/>
      <c r="L13" s="64">
        <v>224.64310000000003</v>
      </c>
      <c r="M13" s="111"/>
      <c r="N13" s="114">
        <f t="shared" si="0"/>
        <v>-0.24862012773674658</v>
      </c>
      <c r="O13" s="114">
        <f t="shared" si="1"/>
        <v>-0.19063017584046693</v>
      </c>
      <c r="P13" s="114">
        <f t="shared" si="2"/>
        <v>-0.19595717603590157</v>
      </c>
      <c r="Q13" s="114">
        <f t="shared" si="3"/>
        <v>-0.22814382997878846</v>
      </c>
      <c r="R13" s="114">
        <f t="shared" si="4"/>
        <v>0.30408384065108929</v>
      </c>
      <c r="S13" s="114">
        <f t="shared" si="5"/>
        <v>-2.2718921028347494E-2</v>
      </c>
      <c r="T13" s="114">
        <f t="shared" si="6"/>
        <v>-0.44337406966158188</v>
      </c>
      <c r="U13" s="114">
        <f t="shared" si="7"/>
        <v>-0.2092690662118899</v>
      </c>
      <c r="W13" s="112" t="s">
        <v>97</v>
      </c>
      <c r="X13" s="112" t="s">
        <v>97</v>
      </c>
      <c r="Y13" s="112" t="s">
        <v>97</v>
      </c>
      <c r="Z13" s="112" t="s">
        <v>97</v>
      </c>
      <c r="AA13" s="112" t="s">
        <v>97</v>
      </c>
      <c r="AB13" s="112" t="s">
        <v>97</v>
      </c>
      <c r="AC13" s="112" t="s">
        <v>97</v>
      </c>
      <c r="AD13" s="112" t="s">
        <v>97</v>
      </c>
    </row>
    <row r="14" spans="1:31">
      <c r="A14" s="31">
        <v>2000</v>
      </c>
      <c r="B14" s="64">
        <v>65.057400000000001</v>
      </c>
      <c r="C14" s="64">
        <v>133.18170000000001</v>
      </c>
      <c r="D14" s="62"/>
      <c r="E14" s="64">
        <v>47.973199999999991</v>
      </c>
      <c r="F14" s="64">
        <v>144.09570000000002</v>
      </c>
      <c r="G14" s="64">
        <v>6.1702000000000004</v>
      </c>
      <c r="H14" s="62"/>
      <c r="I14" s="64">
        <v>162.59199999999998</v>
      </c>
      <c r="J14" s="64">
        <v>35.646999999999998</v>
      </c>
      <c r="K14" s="62"/>
      <c r="L14" s="64">
        <v>198.23910000000001</v>
      </c>
      <c r="M14" s="111"/>
      <c r="N14" s="114">
        <f t="shared" si="0"/>
        <v>-5.1787916152897684E-2</v>
      </c>
      <c r="O14" s="114">
        <f t="shared" si="1"/>
        <v>-0.1464489769759505</v>
      </c>
      <c r="P14" s="114">
        <f t="shared" si="2"/>
        <v>-7.0605625589671872E-2</v>
      </c>
      <c r="Q14" s="114">
        <f t="shared" si="3"/>
        <v>-0.12642589009006366</v>
      </c>
      <c r="R14" s="114">
        <f t="shared" si="4"/>
        <v>-0.23596423883701934</v>
      </c>
      <c r="S14" s="114">
        <f t="shared" si="5"/>
        <v>5.2279371267735408E-2</v>
      </c>
      <c r="T14" s="114">
        <f t="shared" si="6"/>
        <v>-0.49169242878817265</v>
      </c>
      <c r="U14" s="114">
        <f t="shared" si="7"/>
        <v>-0.11753755178770242</v>
      </c>
      <c r="W14" s="112" t="s">
        <v>97</v>
      </c>
      <c r="X14" s="112" t="s">
        <v>97</v>
      </c>
      <c r="Y14" s="112" t="s">
        <v>97</v>
      </c>
      <c r="Z14" s="112" t="s">
        <v>97</v>
      </c>
      <c r="AA14" s="112" t="s">
        <v>97</v>
      </c>
      <c r="AB14" s="112" t="s">
        <v>97</v>
      </c>
      <c r="AC14" s="112" t="s">
        <v>97</v>
      </c>
      <c r="AD14" s="112" t="s">
        <v>97</v>
      </c>
    </row>
    <row r="15" spans="1:31">
      <c r="A15" s="31">
        <v>2001</v>
      </c>
      <c r="B15" s="64">
        <v>101.1339</v>
      </c>
      <c r="C15" s="64">
        <v>185.36259999999999</v>
      </c>
      <c r="D15" s="62"/>
      <c r="E15" s="64">
        <v>62.9925</v>
      </c>
      <c r="F15" s="64">
        <v>220.32360000000003</v>
      </c>
      <c r="G15" s="64">
        <v>3.1803999999999997</v>
      </c>
      <c r="H15" s="62"/>
      <c r="I15" s="64">
        <v>196.56259999999997</v>
      </c>
      <c r="J15" s="64">
        <v>89.933300000000003</v>
      </c>
      <c r="K15" s="62"/>
      <c r="L15" s="64">
        <v>286.49649999999997</v>
      </c>
      <c r="M15" s="111"/>
      <c r="N15" s="114">
        <f t="shared" si="0"/>
        <v>0.55453338129098295</v>
      </c>
      <c r="O15" s="114">
        <f t="shared" si="1"/>
        <v>0.39180232719660424</v>
      </c>
      <c r="P15" s="114">
        <f t="shared" si="2"/>
        <v>0.31307688459389849</v>
      </c>
      <c r="Q15" s="114">
        <f t="shared" si="3"/>
        <v>0.52900884620429345</v>
      </c>
      <c r="R15" s="114">
        <f t="shared" si="4"/>
        <v>-0.48455479563061177</v>
      </c>
      <c r="S15" s="114">
        <f t="shared" si="5"/>
        <v>0.20893155874827785</v>
      </c>
      <c r="T15" s="114">
        <f t="shared" si="6"/>
        <v>1.5228855163127335</v>
      </c>
      <c r="U15" s="114">
        <f t="shared" si="7"/>
        <v>0.44520682347730567</v>
      </c>
      <c r="W15" s="112" t="s">
        <v>97</v>
      </c>
      <c r="X15" s="112" t="s">
        <v>97</v>
      </c>
      <c r="Y15" s="112" t="s">
        <v>97</v>
      </c>
      <c r="Z15" s="112" t="s">
        <v>97</v>
      </c>
      <c r="AA15" s="112" t="s">
        <v>97</v>
      </c>
      <c r="AB15" s="112" t="s">
        <v>97</v>
      </c>
      <c r="AC15" s="112" t="s">
        <v>97</v>
      </c>
      <c r="AD15" s="112" t="s">
        <v>97</v>
      </c>
    </row>
    <row r="16" spans="1:31">
      <c r="A16" s="31">
        <v>2002</v>
      </c>
      <c r="B16" s="64">
        <v>124.05359999999999</v>
      </c>
      <c r="C16" s="64">
        <v>232.56270000000001</v>
      </c>
      <c r="D16" s="62"/>
      <c r="E16" s="64">
        <v>71.456599999999995</v>
      </c>
      <c r="F16" s="64">
        <v>282.31870000000004</v>
      </c>
      <c r="G16" s="64">
        <v>2.8410000000000002</v>
      </c>
      <c r="H16" s="64"/>
      <c r="I16" s="64">
        <v>236.12550000000002</v>
      </c>
      <c r="J16" s="64">
        <v>120.49009999999997</v>
      </c>
      <c r="K16" s="62"/>
      <c r="L16" s="64">
        <v>356.61629999999997</v>
      </c>
      <c r="M16" s="111"/>
      <c r="N16" s="114">
        <f t="shared" si="0"/>
        <v>0.22662727334751254</v>
      </c>
      <c r="O16" s="114">
        <f t="shared" si="1"/>
        <v>0.25463658796326771</v>
      </c>
      <c r="P16" s="114">
        <f t="shared" si="2"/>
        <v>0.13436678969718607</v>
      </c>
      <c r="Q16" s="114">
        <f t="shared" si="3"/>
        <v>0.28138202171714699</v>
      </c>
      <c r="R16" s="114">
        <f t="shared" si="4"/>
        <v>-0.10671613633505206</v>
      </c>
      <c r="S16" s="114">
        <f t="shared" si="5"/>
        <v>0.20127379267470036</v>
      </c>
      <c r="T16" s="114">
        <f t="shared" si="6"/>
        <v>0.33977180866264178</v>
      </c>
      <c r="U16" s="114">
        <f t="shared" si="7"/>
        <v>0.24474923777428348</v>
      </c>
      <c r="W16" s="112" t="s">
        <v>97</v>
      </c>
      <c r="X16" s="112" t="s">
        <v>97</v>
      </c>
      <c r="Y16" s="112" t="s">
        <v>97</v>
      </c>
      <c r="Z16" s="112" t="s">
        <v>97</v>
      </c>
      <c r="AA16" s="112" t="s">
        <v>97</v>
      </c>
      <c r="AB16" s="112" t="s">
        <v>97</v>
      </c>
      <c r="AC16" s="112" t="s">
        <v>97</v>
      </c>
      <c r="AD16" s="112" t="s">
        <v>97</v>
      </c>
    </row>
    <row r="17" spans="1:30">
      <c r="A17" s="31">
        <v>2003</v>
      </c>
      <c r="B17" s="64">
        <v>139.50359999999998</v>
      </c>
      <c r="C17" s="64">
        <v>240.78729999999996</v>
      </c>
      <c r="D17" s="62"/>
      <c r="E17" s="64">
        <v>75.452399999999997</v>
      </c>
      <c r="F17" s="64">
        <v>302.69499999999999</v>
      </c>
      <c r="G17" s="64">
        <v>2.1434999999999995</v>
      </c>
      <c r="H17" s="64"/>
      <c r="I17" s="64">
        <v>257.78739999999999</v>
      </c>
      <c r="J17" s="64">
        <v>122.5035</v>
      </c>
      <c r="K17" s="62"/>
      <c r="L17" s="64">
        <v>380.29089999999997</v>
      </c>
      <c r="M17" s="111"/>
      <c r="N17" s="114">
        <f t="shared" si="0"/>
        <v>0.12454293950356932</v>
      </c>
      <c r="O17" s="114">
        <f t="shared" si="1"/>
        <v>3.5365086490653619E-2</v>
      </c>
      <c r="P17" s="114">
        <f t="shared" si="2"/>
        <v>5.5919257283441937E-2</v>
      </c>
      <c r="Q17" s="114">
        <f t="shared" si="3"/>
        <v>7.217481519998481E-2</v>
      </c>
      <c r="R17" s="114">
        <f t="shared" si="4"/>
        <v>-0.24551214361140461</v>
      </c>
      <c r="S17" s="114">
        <f t="shared" si="5"/>
        <v>9.1738926968921053E-2</v>
      </c>
      <c r="T17" s="114">
        <f t="shared" si="6"/>
        <v>1.6710086554829306E-2</v>
      </c>
      <c r="U17" s="114">
        <f t="shared" si="7"/>
        <v>6.6386757980496203E-2</v>
      </c>
      <c r="W17" s="112" t="s">
        <v>97</v>
      </c>
      <c r="X17" s="112" t="s">
        <v>97</v>
      </c>
      <c r="Y17" s="112" t="s">
        <v>97</v>
      </c>
      <c r="Z17" s="112" t="s">
        <v>97</v>
      </c>
      <c r="AA17" s="112" t="s">
        <v>97</v>
      </c>
      <c r="AB17" s="112" t="s">
        <v>97</v>
      </c>
      <c r="AC17" s="112" t="s">
        <v>97</v>
      </c>
      <c r="AD17" s="112" t="s">
        <v>97</v>
      </c>
    </row>
    <row r="18" spans="1:30">
      <c r="A18" s="31">
        <v>2004</v>
      </c>
      <c r="B18" s="64">
        <v>131.46039999999999</v>
      </c>
      <c r="C18" s="64">
        <v>226.63910000000001</v>
      </c>
      <c r="D18" s="62"/>
      <c r="E18" s="64">
        <v>68.362800000000021</v>
      </c>
      <c r="F18" s="64">
        <v>286.91770000000002</v>
      </c>
      <c r="G18" s="64">
        <v>2.8190000000000004</v>
      </c>
      <c r="H18" s="64"/>
      <c r="I18" s="64">
        <v>226.69239999999999</v>
      </c>
      <c r="J18" s="64">
        <v>131.40059999999997</v>
      </c>
      <c r="K18" s="62"/>
      <c r="L18" s="64">
        <v>358.09950000000003</v>
      </c>
      <c r="M18" s="111"/>
      <c r="N18" s="114">
        <f t="shared" si="0"/>
        <v>-5.7655859777095309E-2</v>
      </c>
      <c r="O18" s="114">
        <f t="shared" si="1"/>
        <v>-5.8758082340721218E-2</v>
      </c>
      <c r="P18" s="114">
        <f t="shared" si="2"/>
        <v>-9.3961225885458632E-2</v>
      </c>
      <c r="Q18" s="114">
        <f t="shared" si="3"/>
        <v>-5.2122763838186814E-2</v>
      </c>
      <c r="R18" s="114">
        <f t="shared" si="4"/>
        <v>0.31513879169582504</v>
      </c>
      <c r="S18" s="114">
        <f t="shared" si="5"/>
        <v>-0.12062265261994964</v>
      </c>
      <c r="T18" s="114">
        <f t="shared" si="6"/>
        <v>7.2627312689024892E-2</v>
      </c>
      <c r="U18" s="114">
        <f t="shared" si="7"/>
        <v>-5.8353749721594572E-2</v>
      </c>
      <c r="W18" s="112" t="s">
        <v>97</v>
      </c>
      <c r="X18" s="112" t="s">
        <v>97</v>
      </c>
      <c r="Y18" s="112" t="s">
        <v>97</v>
      </c>
      <c r="Z18" s="112" t="s">
        <v>97</v>
      </c>
      <c r="AA18" s="112" t="s">
        <v>97</v>
      </c>
      <c r="AB18" s="112" t="s">
        <v>97</v>
      </c>
      <c r="AC18" s="112" t="s">
        <v>97</v>
      </c>
      <c r="AD18" s="112" t="s">
        <v>97</v>
      </c>
    </row>
    <row r="19" spans="1:30">
      <c r="A19" s="31">
        <v>2005</v>
      </c>
      <c r="B19" s="64">
        <v>144.59449999999998</v>
      </c>
      <c r="C19" s="64">
        <v>262.54230000000001</v>
      </c>
      <c r="D19" s="62"/>
      <c r="E19" s="64">
        <v>75.917500000000004</v>
      </c>
      <c r="F19" s="64">
        <v>329.40049999999997</v>
      </c>
      <c r="G19" s="64">
        <v>1.8188</v>
      </c>
      <c r="H19" s="64"/>
      <c r="I19" s="64">
        <v>218.86680000000001</v>
      </c>
      <c r="J19" s="64">
        <v>188.26930000000002</v>
      </c>
      <c r="K19" s="62"/>
      <c r="L19" s="64">
        <v>407.13679999999999</v>
      </c>
      <c r="M19" s="111"/>
      <c r="N19" s="114">
        <f t="shared" si="0"/>
        <v>9.9909174169559689E-2</v>
      </c>
      <c r="O19" s="114">
        <f t="shared" si="1"/>
        <v>0.1584157367373944</v>
      </c>
      <c r="P19" s="114">
        <f t="shared" si="2"/>
        <v>0.11050893175820731</v>
      </c>
      <c r="Q19" s="114">
        <f t="shared" si="3"/>
        <v>0.14806615276784929</v>
      </c>
      <c r="R19" s="114">
        <f t="shared" si="4"/>
        <v>-0.35480666903157154</v>
      </c>
      <c r="S19" s="114">
        <f t="shared" si="5"/>
        <v>-3.452078675773862E-2</v>
      </c>
      <c r="T19" s="114">
        <f t="shared" si="6"/>
        <v>0.43278873916861915</v>
      </c>
      <c r="U19" s="114">
        <f t="shared" si="7"/>
        <v>0.13693763884060139</v>
      </c>
      <c r="W19" s="112" t="s">
        <v>97</v>
      </c>
      <c r="X19" s="112" t="s">
        <v>97</v>
      </c>
      <c r="Y19" s="112" t="s">
        <v>97</v>
      </c>
      <c r="Z19" s="112" t="s">
        <v>97</v>
      </c>
      <c r="AA19" s="112" t="s">
        <v>97</v>
      </c>
      <c r="AB19" s="112" t="s">
        <v>97</v>
      </c>
      <c r="AC19" s="112" t="s">
        <v>97</v>
      </c>
      <c r="AD19" s="112" t="s">
        <v>97</v>
      </c>
    </row>
    <row r="20" spans="1:30">
      <c r="A20" s="31">
        <v>2006</v>
      </c>
      <c r="B20" s="64">
        <v>115.84440000000001</v>
      </c>
      <c r="C20" s="64">
        <v>272.01060000000001</v>
      </c>
      <c r="D20" s="62"/>
      <c r="E20" s="64">
        <v>69.365400000000008</v>
      </c>
      <c r="F20" s="64">
        <v>312.68459999999993</v>
      </c>
      <c r="G20" s="64">
        <v>5.8050000000000006</v>
      </c>
      <c r="H20" s="64"/>
      <c r="I20" s="64">
        <v>256.755</v>
      </c>
      <c r="J20" s="64">
        <v>131.1</v>
      </c>
      <c r="K20" s="62"/>
      <c r="L20" s="64">
        <v>387.85499999999996</v>
      </c>
      <c r="M20" s="111"/>
      <c r="N20" s="114">
        <f t="shared" si="0"/>
        <v>-0.19883259736711967</v>
      </c>
      <c r="O20" s="114">
        <f t="shared" si="1"/>
        <v>3.6063902845369977E-2</v>
      </c>
      <c r="P20" s="114">
        <f t="shared" si="2"/>
        <v>-8.6305529028221417E-2</v>
      </c>
      <c r="Q20" s="114">
        <f t="shared" si="3"/>
        <v>-5.0746431775301026E-2</v>
      </c>
      <c r="R20" s="114">
        <f t="shared" si="4"/>
        <v>2.1916648339564553</v>
      </c>
      <c r="S20" s="114">
        <f t="shared" si="5"/>
        <v>0.17311076874153586</v>
      </c>
      <c r="T20" s="114">
        <f t="shared" si="6"/>
        <v>-0.30365704870629473</v>
      </c>
      <c r="U20" s="114">
        <f t="shared" si="7"/>
        <v>-4.7359511594137427E-2</v>
      </c>
      <c r="W20" s="112" t="s">
        <v>97</v>
      </c>
      <c r="X20" s="112" t="s">
        <v>97</v>
      </c>
      <c r="Y20" s="112" t="s">
        <v>97</v>
      </c>
      <c r="Z20" s="112" t="s">
        <v>97</v>
      </c>
      <c r="AA20" s="112" t="s">
        <v>97</v>
      </c>
      <c r="AB20" s="112" t="s">
        <v>97</v>
      </c>
      <c r="AC20" s="112" t="s">
        <v>97</v>
      </c>
      <c r="AD20" s="112" t="s">
        <v>97</v>
      </c>
    </row>
    <row r="21" spans="1:30">
      <c r="A21" s="33">
        <v>2007</v>
      </c>
      <c r="B21" s="64">
        <v>132.565</v>
      </c>
      <c r="C21" s="64">
        <v>296.6354</v>
      </c>
      <c r="D21" s="62"/>
      <c r="E21" s="64">
        <v>72.702800000000011</v>
      </c>
      <c r="F21" s="64">
        <v>351.48680000000002</v>
      </c>
      <c r="G21" s="64">
        <v>5.0107999999999997</v>
      </c>
      <c r="H21" s="64"/>
      <c r="I21" s="64">
        <v>273.49890000000005</v>
      </c>
      <c r="J21" s="64">
        <v>155.70129999999997</v>
      </c>
      <c r="K21" s="62"/>
      <c r="L21" s="64">
        <v>429.20040000000006</v>
      </c>
      <c r="M21" s="111"/>
      <c r="N21" s="114">
        <f t="shared" si="0"/>
        <v>0.14433671372979617</v>
      </c>
      <c r="O21" s="114">
        <f t="shared" si="1"/>
        <v>9.0528824979614786E-2</v>
      </c>
      <c r="P21" s="114">
        <f t="shared" si="2"/>
        <v>4.8113324510490774E-2</v>
      </c>
      <c r="Q21" s="114">
        <f t="shared" si="3"/>
        <v>0.12409373534865509</v>
      </c>
      <c r="R21" s="114">
        <f t="shared" si="4"/>
        <v>-0.13681309216192949</v>
      </c>
      <c r="S21" s="114">
        <f t="shared" si="5"/>
        <v>6.5213530408366083E-2</v>
      </c>
      <c r="T21" s="114">
        <f t="shared" si="6"/>
        <v>0.18765293668954985</v>
      </c>
      <c r="U21" s="114">
        <f t="shared" si="7"/>
        <v>0.10660014696213826</v>
      </c>
      <c r="W21" s="112" t="s">
        <v>97</v>
      </c>
      <c r="X21" s="112" t="s">
        <v>97</v>
      </c>
      <c r="Y21" s="112" t="s">
        <v>97</v>
      </c>
      <c r="Z21" s="112" t="s">
        <v>97</v>
      </c>
      <c r="AA21" s="112" t="s">
        <v>97</v>
      </c>
      <c r="AB21" s="112" t="s">
        <v>97</v>
      </c>
      <c r="AC21" s="112" t="s">
        <v>97</v>
      </c>
      <c r="AD21" s="112" t="s">
        <v>97</v>
      </c>
    </row>
    <row r="22" spans="1:30">
      <c r="A22" s="33">
        <v>2008</v>
      </c>
      <c r="B22" s="64">
        <v>110.8061</v>
      </c>
      <c r="C22" s="64">
        <v>278.52210000000002</v>
      </c>
      <c r="D22" s="62"/>
      <c r="E22" s="64">
        <v>53.320300000000003</v>
      </c>
      <c r="F22" s="64">
        <v>332.82250000000005</v>
      </c>
      <c r="G22" s="64">
        <v>3.1854</v>
      </c>
      <c r="H22" s="64"/>
      <c r="I22" s="64">
        <v>207.48029999999997</v>
      </c>
      <c r="J22" s="64">
        <v>181.84739999999996</v>
      </c>
      <c r="K22" s="62"/>
      <c r="L22" s="64">
        <v>389.32820000000004</v>
      </c>
      <c r="M22" s="111"/>
      <c r="N22" s="114">
        <f t="shared" si="0"/>
        <v>-0.16413759287896501</v>
      </c>
      <c r="O22" s="114">
        <f t="shared" si="1"/>
        <v>-6.1062502991888312E-2</v>
      </c>
      <c r="P22" s="114">
        <f t="shared" si="2"/>
        <v>-0.26659908559230183</v>
      </c>
      <c r="Q22" s="114">
        <f t="shared" si="3"/>
        <v>-5.310099838742155E-2</v>
      </c>
      <c r="R22" s="114">
        <f t="shared" si="4"/>
        <v>-0.36429312684601256</v>
      </c>
      <c r="S22" s="114">
        <f t="shared" si="5"/>
        <v>-0.24138524871580858</v>
      </c>
      <c r="T22" s="114">
        <f t="shared" si="6"/>
        <v>0.1679247379437423</v>
      </c>
      <c r="U22" s="114">
        <f t="shared" si="7"/>
        <v>-9.2898795061700845E-2</v>
      </c>
      <c r="W22" s="112" t="s">
        <v>97</v>
      </c>
      <c r="X22" s="112" t="s">
        <v>97</v>
      </c>
      <c r="Y22" s="112" t="s">
        <v>97</v>
      </c>
      <c r="Z22" s="112" t="s">
        <v>97</v>
      </c>
      <c r="AA22" s="112" t="s">
        <v>97</v>
      </c>
      <c r="AB22" s="112" t="s">
        <v>97</v>
      </c>
      <c r="AC22" s="112" t="s">
        <v>97</v>
      </c>
      <c r="AD22" s="112" t="s">
        <v>97</v>
      </c>
    </row>
    <row r="23" spans="1:30">
      <c r="A23" s="33">
        <v>2009</v>
      </c>
      <c r="B23" s="64">
        <v>155.38199999999998</v>
      </c>
      <c r="C23" s="64">
        <v>254.24350000000001</v>
      </c>
      <c r="D23" s="62"/>
      <c r="E23" s="64">
        <v>57.9163</v>
      </c>
      <c r="F23" s="64">
        <v>348.01740000000001</v>
      </c>
      <c r="G23" s="64">
        <v>3.6917999999999997</v>
      </c>
      <c r="H23" s="64"/>
      <c r="I23" s="64">
        <v>260.6696</v>
      </c>
      <c r="J23" s="64">
        <v>148.95349999999999</v>
      </c>
      <c r="K23" s="62"/>
      <c r="L23" s="64">
        <v>409.62550000000005</v>
      </c>
      <c r="M23" s="111"/>
      <c r="N23" s="114">
        <f t="shared" si="0"/>
        <v>0.40228741919443034</v>
      </c>
      <c r="O23" s="114">
        <f t="shared" si="1"/>
        <v>-8.7169384404325534E-2</v>
      </c>
      <c r="P23" s="114">
        <f t="shared" si="2"/>
        <v>8.619606416317982E-2</v>
      </c>
      <c r="Q23" s="114">
        <f t="shared" si="3"/>
        <v>4.5654665775300529E-2</v>
      </c>
      <c r="R23" s="114">
        <f t="shared" si="4"/>
        <v>0.15897532491994726</v>
      </c>
      <c r="S23" s="114">
        <f t="shared" si="5"/>
        <v>0.25635831450022017</v>
      </c>
      <c r="T23" s="114">
        <f t="shared" si="6"/>
        <v>-0.18088738139780924</v>
      </c>
      <c r="U23" s="114">
        <f t="shared" si="7"/>
        <v>5.2134163412770995E-2</v>
      </c>
      <c r="W23" s="112" t="s">
        <v>97</v>
      </c>
      <c r="X23" s="112" t="s">
        <v>97</v>
      </c>
      <c r="Y23" s="112" t="s">
        <v>97</v>
      </c>
      <c r="Z23" s="112" t="s">
        <v>97</v>
      </c>
      <c r="AA23" s="112" t="s">
        <v>97</v>
      </c>
      <c r="AB23" s="112" t="s">
        <v>97</v>
      </c>
      <c r="AC23" s="112" t="s">
        <v>97</v>
      </c>
      <c r="AD23" s="112" t="s">
        <v>97</v>
      </c>
    </row>
    <row r="24" spans="1:30">
      <c r="A24" s="33">
        <v>2010</v>
      </c>
      <c r="B24" s="64">
        <v>147.52569999999997</v>
      </c>
      <c r="C24" s="64">
        <v>285.73230000000001</v>
      </c>
      <c r="D24" s="62"/>
      <c r="E24" s="64">
        <v>73.179600000000008</v>
      </c>
      <c r="F24" s="64">
        <v>352.16979999999995</v>
      </c>
      <c r="G24" s="64">
        <v>7.9085999999999999</v>
      </c>
      <c r="H24" s="64"/>
      <c r="I24" s="64">
        <v>279.28390000000002</v>
      </c>
      <c r="J24" s="64">
        <v>153.9742</v>
      </c>
      <c r="K24" s="62"/>
      <c r="L24" s="64">
        <v>433.25799999999992</v>
      </c>
      <c r="M24" s="111"/>
      <c r="N24" s="114">
        <f t="shared" si="0"/>
        <v>-5.0561197564711557E-2</v>
      </c>
      <c r="O24" s="114">
        <f t="shared" si="1"/>
        <v>0.12385292052697516</v>
      </c>
      <c r="P24" s="114">
        <f t="shared" si="2"/>
        <v>0.26354066126461828</v>
      </c>
      <c r="Q24" s="114">
        <f t="shared" si="3"/>
        <v>1.1931587328679383E-2</v>
      </c>
      <c r="R24" s="114">
        <f t="shared" si="4"/>
        <v>1.1422070534698521</v>
      </c>
      <c r="S24" s="114">
        <f t="shared" si="5"/>
        <v>7.1409554470486913E-2</v>
      </c>
      <c r="T24" s="114">
        <f t="shared" si="6"/>
        <v>3.3706492294575119E-2</v>
      </c>
      <c r="U24" s="114">
        <f t="shared" si="7"/>
        <v>5.7692941479473125E-2</v>
      </c>
      <c r="W24" s="112" t="s">
        <v>97</v>
      </c>
      <c r="X24" s="112" t="s">
        <v>97</v>
      </c>
      <c r="Y24" s="112" t="s">
        <v>97</v>
      </c>
      <c r="Z24" s="112" t="s">
        <v>97</v>
      </c>
      <c r="AA24" s="112" t="s">
        <v>97</v>
      </c>
      <c r="AB24" s="112" t="s">
        <v>97</v>
      </c>
      <c r="AC24" s="112" t="s">
        <v>97</v>
      </c>
      <c r="AD24" s="112" t="s">
        <v>97</v>
      </c>
    </row>
    <row r="25" spans="1:30">
      <c r="A25" s="33">
        <v>2011</v>
      </c>
      <c r="B25" s="64">
        <v>106.01189999999998</v>
      </c>
      <c r="C25" s="64">
        <v>189.1123</v>
      </c>
      <c r="D25" s="62"/>
      <c r="E25" s="64">
        <v>59.556799999999996</v>
      </c>
      <c r="F25" s="64">
        <v>225.66879999999998</v>
      </c>
      <c r="G25" s="64">
        <v>9.8986000000000001</v>
      </c>
      <c r="H25" s="64"/>
      <c r="I25" s="64">
        <v>150.4384</v>
      </c>
      <c r="J25" s="64">
        <v>144.6857</v>
      </c>
      <c r="K25" s="62"/>
      <c r="L25" s="64">
        <v>295.12419999999997</v>
      </c>
      <c r="M25" s="111"/>
      <c r="N25" s="114">
        <f t="shared" si="0"/>
        <v>-0.2814004610722064</v>
      </c>
      <c r="O25" s="114">
        <f t="shared" si="1"/>
        <v>-0.33814867972574325</v>
      </c>
      <c r="P25" s="114">
        <f t="shared" si="2"/>
        <v>-0.18615570459526987</v>
      </c>
      <c r="Q25" s="114">
        <f t="shared" si="3"/>
        <v>-0.35920456552492575</v>
      </c>
      <c r="R25" s="114">
        <f t="shared" si="4"/>
        <v>0.25162481349417098</v>
      </c>
      <c r="S25" s="114">
        <f t="shared" si="5"/>
        <v>-0.46134238314489306</v>
      </c>
      <c r="T25" s="114">
        <f t="shared" si="6"/>
        <v>-6.0325041467986229E-2</v>
      </c>
      <c r="U25" s="114">
        <f t="shared" si="7"/>
        <v>-0.3188257343199663</v>
      </c>
      <c r="W25" s="112" t="s">
        <v>97</v>
      </c>
      <c r="X25" s="112" t="s">
        <v>97</v>
      </c>
      <c r="Y25" s="112" t="s">
        <v>97</v>
      </c>
      <c r="Z25" s="112" t="s">
        <v>97</v>
      </c>
      <c r="AA25" s="112" t="s">
        <v>97</v>
      </c>
      <c r="AB25" s="112" t="s">
        <v>97</v>
      </c>
      <c r="AC25" s="112" t="s">
        <v>97</v>
      </c>
      <c r="AD25" s="112" t="s">
        <v>97</v>
      </c>
    </row>
    <row r="26" spans="1:30">
      <c r="A26" s="33">
        <v>2012</v>
      </c>
      <c r="B26" s="64">
        <v>136.07569999999998</v>
      </c>
      <c r="C26" s="64">
        <v>246.6036</v>
      </c>
      <c r="D26" s="62"/>
      <c r="E26" s="64">
        <v>74.175500000000014</v>
      </c>
      <c r="F26" s="64">
        <v>295.6721</v>
      </c>
      <c r="G26" s="64">
        <v>12.8317</v>
      </c>
      <c r="H26" s="64"/>
      <c r="I26" s="64">
        <v>148.9316</v>
      </c>
      <c r="J26" s="64">
        <v>233.74730000000002</v>
      </c>
      <c r="K26" s="62"/>
      <c r="L26" s="64">
        <v>382.67930000000001</v>
      </c>
      <c r="M26" s="111"/>
      <c r="N26" s="114">
        <f t="shared" si="0"/>
        <v>0.28358891784790208</v>
      </c>
      <c r="O26" s="114">
        <f t="shared" si="1"/>
        <v>0.30400613815177535</v>
      </c>
      <c r="P26" s="114">
        <f t="shared" si="2"/>
        <v>0.24545811729307188</v>
      </c>
      <c r="Q26" s="114">
        <f t="shared" si="3"/>
        <v>0.31020371447005535</v>
      </c>
      <c r="R26" s="114">
        <f t="shared" si="4"/>
        <v>0.29631463035176697</v>
      </c>
      <c r="S26" s="114">
        <f t="shared" si="5"/>
        <v>-1.001605972943076E-2</v>
      </c>
      <c r="T26" s="114">
        <f t="shared" si="6"/>
        <v>0.61555219347869228</v>
      </c>
      <c r="U26" s="114">
        <f t="shared" si="7"/>
        <v>0.29667204519317636</v>
      </c>
      <c r="W26" s="112" t="s">
        <v>97</v>
      </c>
      <c r="X26" s="112" t="s">
        <v>97</v>
      </c>
      <c r="Y26" s="112" t="s">
        <v>97</v>
      </c>
      <c r="Z26" s="112" t="s">
        <v>97</v>
      </c>
      <c r="AA26" s="112" t="s">
        <v>97</v>
      </c>
      <c r="AB26" s="112" t="s">
        <v>97</v>
      </c>
      <c r="AC26" s="112" t="s">
        <v>97</v>
      </c>
      <c r="AD26" s="112" t="s">
        <v>97</v>
      </c>
    </row>
    <row r="27" spans="1:30">
      <c r="A27" s="33">
        <v>2013</v>
      </c>
      <c r="B27" s="64">
        <v>127.9439</v>
      </c>
      <c r="C27" s="64">
        <v>207.47829999999999</v>
      </c>
      <c r="D27" s="62"/>
      <c r="E27" s="64">
        <v>69.395099999999999</v>
      </c>
      <c r="F27" s="64">
        <v>243.35220000000001</v>
      </c>
      <c r="G27" s="64">
        <v>22.674900000000001</v>
      </c>
      <c r="H27" s="64"/>
      <c r="I27" s="64">
        <v>161.5564</v>
      </c>
      <c r="J27" s="64">
        <v>173.86510000000001</v>
      </c>
      <c r="K27" s="62"/>
      <c r="L27" s="64">
        <v>335.42220000000003</v>
      </c>
      <c r="M27" s="111"/>
      <c r="N27" s="114">
        <f t="shared" si="0"/>
        <v>-5.975938393114999E-2</v>
      </c>
      <c r="O27" s="114">
        <f t="shared" si="1"/>
        <v>-0.15865664572617755</v>
      </c>
      <c r="P27" s="114">
        <f t="shared" si="2"/>
        <v>-6.4447155732014094E-2</v>
      </c>
      <c r="Q27" s="114">
        <f t="shared" si="3"/>
        <v>-0.1769524415729451</v>
      </c>
      <c r="R27" s="114">
        <f t="shared" si="4"/>
        <v>0.76710022834074998</v>
      </c>
      <c r="S27" s="114">
        <f t="shared" si="5"/>
        <v>8.4769115486572399E-2</v>
      </c>
      <c r="T27" s="114">
        <f t="shared" si="6"/>
        <v>-0.25618349388420747</v>
      </c>
      <c r="U27" s="114">
        <f t="shared" si="7"/>
        <v>-0.12349008686908325</v>
      </c>
      <c r="W27" s="112" t="s">
        <v>97</v>
      </c>
      <c r="X27" s="112" t="s">
        <v>97</v>
      </c>
      <c r="Y27" s="112" t="s">
        <v>97</v>
      </c>
      <c r="Z27" s="112" t="s">
        <v>97</v>
      </c>
      <c r="AA27" s="112" t="s">
        <v>97</v>
      </c>
      <c r="AB27" s="112" t="s">
        <v>97</v>
      </c>
      <c r="AC27" s="112" t="s">
        <v>97</v>
      </c>
      <c r="AD27" s="112" t="s">
        <v>97</v>
      </c>
    </row>
    <row r="28" spans="1:30">
      <c r="A28" s="33">
        <v>2014</v>
      </c>
      <c r="B28" s="64">
        <v>136.3792</v>
      </c>
      <c r="C28" s="64">
        <v>202.75839999999997</v>
      </c>
      <c r="D28" s="62"/>
      <c r="E28" s="64">
        <v>71.841100000000012</v>
      </c>
      <c r="F28" s="64">
        <v>242.77369999999999</v>
      </c>
      <c r="G28" s="64">
        <v>24.522800000000004</v>
      </c>
      <c r="H28" s="64"/>
      <c r="I28" s="64">
        <v>145.39090000000002</v>
      </c>
      <c r="J28" s="64">
        <v>193.74629999999999</v>
      </c>
      <c r="K28" s="62"/>
      <c r="L28" s="64">
        <v>339.13760000000002</v>
      </c>
      <c r="M28" s="111"/>
      <c r="N28" s="114">
        <f t="shared" si="0"/>
        <v>6.5929676991243857E-2</v>
      </c>
      <c r="O28" s="114">
        <f t="shared" si="1"/>
        <v>-2.2748885064124869E-2</v>
      </c>
      <c r="P28" s="114">
        <f t="shared" si="2"/>
        <v>3.5247445424821278E-2</v>
      </c>
      <c r="Q28" s="114">
        <f t="shared" si="3"/>
        <v>-2.3772129448593748E-3</v>
      </c>
      <c r="R28" s="114">
        <f t="shared" si="4"/>
        <v>8.1495397995140051E-2</v>
      </c>
      <c r="S28" s="114">
        <f t="shared" si="5"/>
        <v>-0.10006103131785549</v>
      </c>
      <c r="T28" s="114">
        <f t="shared" si="6"/>
        <v>0.11434842300151082</v>
      </c>
      <c r="U28" s="114">
        <f t="shared" si="7"/>
        <v>1.1076786211526857E-2</v>
      </c>
      <c r="W28" s="112" t="s">
        <v>97</v>
      </c>
      <c r="X28" s="112" t="s">
        <v>97</v>
      </c>
      <c r="Y28" s="112" t="s">
        <v>97</v>
      </c>
      <c r="Z28" s="112" t="s">
        <v>97</v>
      </c>
      <c r="AA28" s="112" t="s">
        <v>97</v>
      </c>
      <c r="AB28" s="112" t="s">
        <v>97</v>
      </c>
      <c r="AC28" s="112" t="s">
        <v>97</v>
      </c>
      <c r="AD28" s="112" t="s">
        <v>97</v>
      </c>
    </row>
    <row r="29" spans="1:30">
      <c r="A29" s="33">
        <v>2015</v>
      </c>
      <c r="B29" s="64">
        <v>158.87390000000002</v>
      </c>
      <c r="C29" s="64">
        <v>246.23889999999997</v>
      </c>
      <c r="D29" s="62"/>
      <c r="E29" s="64">
        <v>87.252400000000009</v>
      </c>
      <c r="F29" s="64">
        <v>290.10109999999997</v>
      </c>
      <c r="G29" s="64">
        <v>27.759300000000003</v>
      </c>
      <c r="H29" s="64"/>
      <c r="I29" s="64">
        <v>154.58450000000002</v>
      </c>
      <c r="J29" s="64">
        <v>250.52810000000005</v>
      </c>
      <c r="K29" s="62"/>
      <c r="L29" s="64">
        <v>405.11280000000005</v>
      </c>
      <c r="M29" s="111"/>
      <c r="N29" s="114">
        <f t="shared" si="0"/>
        <v>0.16494230791792308</v>
      </c>
      <c r="O29" s="114">
        <f t="shared" si="1"/>
        <v>0.21444487626653208</v>
      </c>
      <c r="P29" s="114">
        <f t="shared" si="2"/>
        <v>0.21451926543441013</v>
      </c>
      <c r="Q29" s="114">
        <f t="shared" si="3"/>
        <v>0.19494451005195357</v>
      </c>
      <c r="R29" s="114">
        <f t="shared" si="4"/>
        <v>0.13197921933873769</v>
      </c>
      <c r="S29" s="114">
        <f t="shared" si="5"/>
        <v>6.3233668682152855E-2</v>
      </c>
      <c r="T29" s="114">
        <f t="shared" si="6"/>
        <v>0.29307295158668878</v>
      </c>
      <c r="U29" s="114">
        <f t="shared" si="7"/>
        <v>0.19453814616839904</v>
      </c>
      <c r="W29" s="112" t="s">
        <v>97</v>
      </c>
      <c r="X29" s="112" t="s">
        <v>97</v>
      </c>
      <c r="Y29" s="112" t="s">
        <v>97</v>
      </c>
      <c r="Z29" s="112" t="s">
        <v>97</v>
      </c>
      <c r="AA29" s="112" t="s">
        <v>97</v>
      </c>
      <c r="AB29" s="112" t="s">
        <v>97</v>
      </c>
      <c r="AC29" s="112" t="s">
        <v>97</v>
      </c>
      <c r="AD29" s="112" t="s">
        <v>97</v>
      </c>
    </row>
    <row r="30" spans="1:30">
      <c r="A30" s="33">
        <v>2016</v>
      </c>
      <c r="B30" s="64">
        <v>179.43340000000001</v>
      </c>
      <c r="C30" s="64">
        <v>272.49650000000003</v>
      </c>
      <c r="D30" s="62"/>
      <c r="E30" s="64">
        <v>98.6751</v>
      </c>
      <c r="F30" s="64">
        <v>325.15720000000005</v>
      </c>
      <c r="G30" s="64">
        <v>28.097600000000003</v>
      </c>
      <c r="H30" s="64"/>
      <c r="I30" s="64">
        <v>176.84739999999999</v>
      </c>
      <c r="J30" s="64">
        <v>275.08230000000003</v>
      </c>
      <c r="K30" s="62"/>
      <c r="L30" s="64">
        <v>451.92989999999998</v>
      </c>
      <c r="M30" s="111"/>
      <c r="N30" s="114">
        <f t="shared" si="0"/>
        <v>0.12940766230324785</v>
      </c>
      <c r="O30" s="114">
        <f t="shared" si="1"/>
        <v>0.10663465439457398</v>
      </c>
      <c r="P30" s="114">
        <f t="shared" si="2"/>
        <v>0.13091559659103913</v>
      </c>
      <c r="Q30" s="114">
        <f t="shared" si="3"/>
        <v>0.12084097578395969</v>
      </c>
      <c r="R30" s="114">
        <f t="shared" si="4"/>
        <v>1.218690673035705E-2</v>
      </c>
      <c r="S30" s="114">
        <f t="shared" si="5"/>
        <v>0.14401767318198111</v>
      </c>
      <c r="T30" s="114">
        <f t="shared" si="6"/>
        <v>9.8009764174158409E-2</v>
      </c>
      <c r="U30" s="114">
        <f t="shared" si="7"/>
        <v>0.11556559062068628</v>
      </c>
      <c r="W30" s="112" t="s">
        <v>97</v>
      </c>
      <c r="X30" s="112" t="s">
        <v>97</v>
      </c>
      <c r="Y30" s="112" t="s">
        <v>97</v>
      </c>
      <c r="Z30" s="112" t="s">
        <v>97</v>
      </c>
      <c r="AA30" s="112" t="s">
        <v>97</v>
      </c>
      <c r="AB30" s="112" t="s">
        <v>97</v>
      </c>
      <c r="AC30" s="112" t="s">
        <v>97</v>
      </c>
      <c r="AD30" s="112" t="s">
        <v>97</v>
      </c>
    </row>
    <row r="31" spans="1:30">
      <c r="A31" s="33">
        <v>2017</v>
      </c>
      <c r="B31" s="64">
        <v>165.23469999999998</v>
      </c>
      <c r="C31" s="64">
        <v>283.7749</v>
      </c>
      <c r="D31" s="62"/>
      <c r="E31" s="64">
        <v>98.244499999999988</v>
      </c>
      <c r="F31" s="64">
        <v>310.20510000000002</v>
      </c>
      <c r="G31" s="64">
        <v>40.56</v>
      </c>
      <c r="H31" s="64"/>
      <c r="I31" s="64">
        <v>203.17529999999996</v>
      </c>
      <c r="J31" s="64">
        <v>245.83440000000002</v>
      </c>
      <c r="K31" s="62"/>
      <c r="L31" s="64">
        <v>449.00960000000003</v>
      </c>
      <c r="M31" s="111"/>
      <c r="N31" s="114">
        <f t="shared" si="0"/>
        <v>-7.9130752691528028E-2</v>
      </c>
      <c r="O31" s="114">
        <f t="shared" si="1"/>
        <v>4.138915545704247E-2</v>
      </c>
      <c r="P31" s="114">
        <f t="shared" si="2"/>
        <v>-4.3638162008451387E-3</v>
      </c>
      <c r="Q31" s="114">
        <f t="shared" si="3"/>
        <v>-4.5984219325298725E-2</v>
      </c>
      <c r="R31" s="114">
        <f t="shared" si="4"/>
        <v>0.44353966175046966</v>
      </c>
      <c r="S31" s="114">
        <f t="shared" si="5"/>
        <v>0.14887354860744328</v>
      </c>
      <c r="T31" s="114">
        <f t="shared" si="6"/>
        <v>-0.10632418007265465</v>
      </c>
      <c r="U31" s="114">
        <f t="shared" si="7"/>
        <v>-6.461842865453149E-3</v>
      </c>
      <c r="W31" s="112" t="s">
        <v>97</v>
      </c>
      <c r="X31" s="112" t="s">
        <v>97</v>
      </c>
      <c r="Y31" s="112" t="s">
        <v>97</v>
      </c>
      <c r="Z31" s="112" t="s">
        <v>97</v>
      </c>
      <c r="AA31" s="112" t="s">
        <v>97</v>
      </c>
      <c r="AB31" s="112" t="s">
        <v>97</v>
      </c>
      <c r="AC31" s="112" t="s">
        <v>97</v>
      </c>
      <c r="AD31" s="112" t="s">
        <v>97</v>
      </c>
    </row>
    <row r="32" spans="1:30">
      <c r="A32" s="33">
        <v>2018</v>
      </c>
      <c r="B32" s="64">
        <v>123.837</v>
      </c>
      <c r="C32" s="64">
        <v>222.96859999999998</v>
      </c>
      <c r="D32" s="62"/>
      <c r="E32" s="64">
        <v>81.963899999999981</v>
      </c>
      <c r="F32" s="64">
        <v>238.38479999999998</v>
      </c>
      <c r="G32" s="64">
        <v>26.456900000000001</v>
      </c>
      <c r="H32" s="64"/>
      <c r="I32" s="64">
        <v>241.84329999999997</v>
      </c>
      <c r="J32" s="64">
        <v>104.962</v>
      </c>
      <c r="K32" s="62"/>
      <c r="L32" s="64">
        <v>346.80560000000003</v>
      </c>
      <c r="M32" s="111"/>
      <c r="N32" s="114">
        <f t="shared" si="0"/>
        <v>-0.25053877908211764</v>
      </c>
      <c r="O32" s="114">
        <f t="shared" si="1"/>
        <v>-0.21427652692327626</v>
      </c>
      <c r="P32" s="114">
        <f t="shared" si="2"/>
        <v>-0.16571512909119601</v>
      </c>
      <c r="Q32" s="114">
        <f t="shared" si="3"/>
        <v>-0.23152520703237967</v>
      </c>
      <c r="R32" s="114">
        <f t="shared" si="4"/>
        <v>-0.34770956607495074</v>
      </c>
      <c r="S32" s="114">
        <f t="shared" si="5"/>
        <v>0.19031840976732917</v>
      </c>
      <c r="T32" s="114">
        <f t="shared" si="6"/>
        <v>-0.57303778478520506</v>
      </c>
      <c r="U32" s="114">
        <f t="shared" si="7"/>
        <v>-0.2276209684603625</v>
      </c>
      <c r="W32" s="112" t="s">
        <v>97</v>
      </c>
      <c r="X32" s="112" t="s">
        <v>97</v>
      </c>
      <c r="Y32" s="112" t="s">
        <v>97</v>
      </c>
      <c r="Z32" s="112" t="s">
        <v>97</v>
      </c>
      <c r="AA32" s="112" t="s">
        <v>97</v>
      </c>
      <c r="AB32" s="112" t="s">
        <v>97</v>
      </c>
      <c r="AC32" s="112" t="s">
        <v>97</v>
      </c>
      <c r="AD32" s="112" t="s">
        <v>97</v>
      </c>
    </row>
    <row r="33" spans="1:30">
      <c r="A33" s="33">
        <v>2019</v>
      </c>
      <c r="B33" s="64">
        <v>163.5317</v>
      </c>
      <c r="C33" s="64">
        <v>262.8476</v>
      </c>
      <c r="D33" s="62"/>
      <c r="E33" s="64">
        <v>99.169399999999996</v>
      </c>
      <c r="F33" s="64">
        <v>307.60140000000001</v>
      </c>
      <c r="G33" s="64">
        <v>19.608499999999999</v>
      </c>
      <c r="H33" s="64"/>
      <c r="I33" s="64">
        <v>264.75390000000004</v>
      </c>
      <c r="J33" s="64">
        <v>161.62520000000001</v>
      </c>
      <c r="K33" s="62"/>
      <c r="L33" s="64">
        <v>426.37910000000005</v>
      </c>
      <c r="M33" s="111"/>
      <c r="N33" s="114">
        <f t="shared" si="0"/>
        <v>0.32053990325993031</v>
      </c>
      <c r="O33" s="114">
        <f t="shared" si="1"/>
        <v>0.17885478044890646</v>
      </c>
      <c r="P33" s="114">
        <f t="shared" si="2"/>
        <v>0.20991558478793726</v>
      </c>
      <c r="Q33" s="114">
        <f t="shared" si="3"/>
        <v>0.29035659991744445</v>
      </c>
      <c r="R33" s="114">
        <f t="shared" si="4"/>
        <v>-0.25885118815885466</v>
      </c>
      <c r="S33" s="114">
        <f t="shared" si="5"/>
        <v>9.47332425583014E-2</v>
      </c>
      <c r="T33" s="114">
        <f t="shared" si="6"/>
        <v>0.53984489624816612</v>
      </c>
      <c r="U33" s="114">
        <f t="shared" si="7"/>
        <v>0.22944698701520405</v>
      </c>
      <c r="W33" s="112" t="s">
        <v>97</v>
      </c>
      <c r="X33" s="112" t="s">
        <v>97</v>
      </c>
      <c r="Y33" s="112" t="s">
        <v>97</v>
      </c>
      <c r="Z33" s="112" t="s">
        <v>97</v>
      </c>
      <c r="AA33" s="112" t="s">
        <v>97</v>
      </c>
      <c r="AB33" s="112" t="s">
        <v>97</v>
      </c>
      <c r="AC33" s="112" t="s">
        <v>97</v>
      </c>
      <c r="AD33" s="112" t="s">
        <v>97</v>
      </c>
    </row>
    <row r="34" spans="1:30">
      <c r="A34" s="33">
        <v>2020</v>
      </c>
      <c r="B34" s="64">
        <v>199.64100000000002</v>
      </c>
      <c r="C34" s="64">
        <v>284.90629999999999</v>
      </c>
      <c r="D34" s="62"/>
      <c r="E34" s="64">
        <v>92.950199999999995</v>
      </c>
      <c r="F34" s="64">
        <v>358.41849999999999</v>
      </c>
      <c r="G34" s="64">
        <v>33.178600000000003</v>
      </c>
      <c r="H34" s="64"/>
      <c r="I34" s="64">
        <v>275.28920000000005</v>
      </c>
      <c r="J34" s="64">
        <v>209.25780000000003</v>
      </c>
      <c r="K34" s="62"/>
      <c r="L34" s="64">
        <v>484.54700000000008</v>
      </c>
      <c r="M34" s="111"/>
      <c r="N34" s="114">
        <f t="shared" si="0"/>
        <v>0.22080917644713538</v>
      </c>
      <c r="O34" s="114">
        <f t="shared" si="1"/>
        <v>8.392201412529543E-2</v>
      </c>
      <c r="P34" s="114">
        <f t="shared" si="2"/>
        <v>-6.2712893291680727E-2</v>
      </c>
      <c r="Q34" s="114">
        <f t="shared" si="3"/>
        <v>0.16520438463544052</v>
      </c>
      <c r="R34" s="114">
        <f t="shared" si="4"/>
        <v>0.69205191626080542</v>
      </c>
      <c r="S34" s="114">
        <f t="shared" si="5"/>
        <v>3.9792803807611632E-2</v>
      </c>
      <c r="T34" s="114">
        <f t="shared" si="6"/>
        <v>0.29471023083034087</v>
      </c>
      <c r="U34" s="114">
        <f t="shared" si="7"/>
        <v>0.13642296257016362</v>
      </c>
      <c r="W34" s="112" t="s">
        <v>97</v>
      </c>
      <c r="X34" s="112" t="s">
        <v>97</v>
      </c>
      <c r="Y34" s="112" t="s">
        <v>97</v>
      </c>
      <c r="Z34" s="112" t="s">
        <v>97</v>
      </c>
      <c r="AA34" s="112" t="s">
        <v>97</v>
      </c>
      <c r="AB34" s="112" t="s">
        <v>97</v>
      </c>
      <c r="AC34" s="112" t="s">
        <v>97</v>
      </c>
      <c r="AD34" s="112" t="s">
        <v>97</v>
      </c>
    </row>
    <row r="35" spans="1:30">
      <c r="A35" s="33"/>
      <c r="B35" s="64"/>
      <c r="C35" s="64"/>
      <c r="D35" s="62"/>
      <c r="E35" s="64"/>
      <c r="F35" s="64"/>
      <c r="G35" s="64"/>
      <c r="H35" s="64"/>
      <c r="I35" s="64"/>
      <c r="J35" s="64"/>
      <c r="K35" s="62"/>
      <c r="L35" s="64"/>
      <c r="M35" s="111"/>
      <c r="N35" s="114"/>
      <c r="O35" s="114"/>
      <c r="P35" s="114"/>
      <c r="Q35" s="114"/>
      <c r="R35" s="114"/>
      <c r="S35" s="114"/>
      <c r="T35" s="114"/>
      <c r="U35" s="114"/>
      <c r="W35" s="112"/>
      <c r="X35" s="112"/>
      <c r="Y35" s="112"/>
      <c r="Z35" s="112"/>
      <c r="AA35" s="112"/>
      <c r="AB35" s="112"/>
      <c r="AC35" s="112"/>
      <c r="AD35" s="112"/>
    </row>
    <row r="36" spans="1:30">
      <c r="A36" s="132" t="s">
        <v>106</v>
      </c>
      <c r="B36" s="133">
        <v>123.00880000000001</v>
      </c>
      <c r="C36" s="133">
        <v>178.4778</v>
      </c>
      <c r="D36" s="134"/>
      <c r="E36" s="133">
        <v>53.755000000000003</v>
      </c>
      <c r="F36" s="133">
        <v>225.23790000000002</v>
      </c>
      <c r="G36" s="133">
        <v>22.493700000000004</v>
      </c>
      <c r="H36" s="133"/>
      <c r="I36" s="133">
        <v>166.20000000000002</v>
      </c>
      <c r="J36" s="133">
        <v>135.28640000000001</v>
      </c>
      <c r="K36" s="134"/>
      <c r="L36" s="133">
        <v>301.4864</v>
      </c>
      <c r="M36" s="135"/>
      <c r="N36" s="136"/>
      <c r="O36" s="136"/>
      <c r="P36" s="136"/>
      <c r="Q36" s="136"/>
      <c r="R36" s="136"/>
      <c r="S36" s="136"/>
      <c r="T36" s="136"/>
      <c r="U36" s="136"/>
      <c r="V36" s="137"/>
      <c r="W36" s="138"/>
      <c r="X36" s="138"/>
      <c r="Y36" s="138"/>
      <c r="Z36" s="138"/>
      <c r="AA36" s="138"/>
      <c r="AB36" s="138"/>
      <c r="AC36" s="138"/>
      <c r="AD36" s="138"/>
    </row>
    <row r="37" spans="1:30">
      <c r="A37" s="132" t="s">
        <v>107</v>
      </c>
      <c r="B37" s="133">
        <v>119.6133</v>
      </c>
      <c r="C37" s="133">
        <v>189.48120000000003</v>
      </c>
      <c r="D37" s="134"/>
      <c r="E37" s="133">
        <v>68.2239</v>
      </c>
      <c r="F37" s="133">
        <v>230.39150000000001</v>
      </c>
      <c r="G37" s="133">
        <v>10.479100000000001</v>
      </c>
      <c r="H37" s="133"/>
      <c r="I37" s="133">
        <v>207.34870000000001</v>
      </c>
      <c r="J37" s="133">
        <v>101.7461</v>
      </c>
      <c r="K37" s="134"/>
      <c r="L37" s="133">
        <v>309.09480000000002</v>
      </c>
      <c r="M37" s="135"/>
      <c r="N37" s="136">
        <f t="shared" ref="N37" si="8">B37/B36-1</f>
        <v>-2.7603716156892943E-2</v>
      </c>
      <c r="O37" s="136">
        <f t="shared" ref="O37" si="9">C37/C36-1</f>
        <v>6.1651365043719819E-2</v>
      </c>
      <c r="P37" s="136">
        <f t="shared" ref="P37" si="10">E37/E36-1</f>
        <v>0.26916379871639839</v>
      </c>
      <c r="Q37" s="136">
        <f t="shared" ref="Q37" si="11">F37/F36-1</f>
        <v>2.2880696365931152E-2</v>
      </c>
      <c r="R37" s="136">
        <f t="shared" ref="R37" si="12">G37/G36-1</f>
        <v>-0.5341317791203759</v>
      </c>
      <c r="S37" s="136">
        <f t="shared" ref="S37" si="13">I37/I36-1</f>
        <v>0.24758543922984355</v>
      </c>
      <c r="T37" s="136">
        <f t="shared" ref="T37" si="14">J37/J36-1</f>
        <v>-0.24792070747687878</v>
      </c>
      <c r="U37" s="136">
        <f t="shared" ref="U37" si="15">L37/L36-1</f>
        <v>2.5236295899251138E-2</v>
      </c>
      <c r="V37" s="137"/>
      <c r="W37" s="138" t="s">
        <v>97</v>
      </c>
      <c r="X37" s="138" t="s">
        <v>97</v>
      </c>
      <c r="Y37" s="138" t="s">
        <v>97</v>
      </c>
      <c r="Z37" s="138" t="s">
        <v>97</v>
      </c>
      <c r="AA37" s="138" t="s">
        <v>97</v>
      </c>
      <c r="AB37" s="138" t="s">
        <v>97</v>
      </c>
      <c r="AC37" s="138" t="s">
        <v>97</v>
      </c>
      <c r="AD37" s="138" t="s">
        <v>97</v>
      </c>
    </row>
    <row r="38" spans="1:30">
      <c r="A38" s="62"/>
      <c r="B38" s="64"/>
      <c r="C38" s="64"/>
      <c r="D38" s="64"/>
      <c r="E38" s="64"/>
      <c r="F38" s="64"/>
      <c r="G38" s="64"/>
      <c r="H38" s="64"/>
      <c r="I38" s="64"/>
      <c r="J38" s="64"/>
      <c r="K38" s="64"/>
      <c r="L38" s="64"/>
      <c r="M38" s="111"/>
      <c r="N38" s="111"/>
    </row>
    <row r="39" spans="1:30">
      <c r="A39" s="33" t="s">
        <v>49</v>
      </c>
      <c r="B39" s="111">
        <v>38.490099999999998</v>
      </c>
      <c r="C39" s="111">
        <v>41.022600000000004</v>
      </c>
      <c r="D39" s="111"/>
      <c r="E39" s="111">
        <v>21.981700000000004</v>
      </c>
      <c r="F39" s="111">
        <v>53.847499999999997</v>
      </c>
      <c r="G39" s="111">
        <v>3.6835</v>
      </c>
      <c r="H39" s="111"/>
      <c r="I39" s="111">
        <v>55.0456</v>
      </c>
      <c r="J39" s="111">
        <v>24.467100000000002</v>
      </c>
      <c r="K39" s="111"/>
      <c r="L39" s="111">
        <v>79.512699999999995</v>
      </c>
      <c r="M39" s="111"/>
      <c r="N39" s="112" t="s">
        <v>97</v>
      </c>
      <c r="O39" s="112" t="s">
        <v>97</v>
      </c>
      <c r="P39" s="112" t="s">
        <v>97</v>
      </c>
      <c r="Q39" s="112" t="s">
        <v>97</v>
      </c>
      <c r="R39" s="112" t="s">
        <v>97</v>
      </c>
      <c r="S39" s="112" t="s">
        <v>97</v>
      </c>
      <c r="T39" s="112" t="s">
        <v>97</v>
      </c>
      <c r="U39" s="112" t="s">
        <v>97</v>
      </c>
      <c r="W39" s="112" t="s">
        <v>97</v>
      </c>
      <c r="X39" s="112" t="s">
        <v>97</v>
      </c>
      <c r="Y39" s="112" t="s">
        <v>97</v>
      </c>
      <c r="Z39" s="112" t="s">
        <v>97</v>
      </c>
      <c r="AA39" s="112" t="s">
        <v>97</v>
      </c>
      <c r="AB39" s="112" t="s">
        <v>97</v>
      </c>
      <c r="AC39" s="112" t="s">
        <v>97</v>
      </c>
      <c r="AD39" s="112" t="s">
        <v>97</v>
      </c>
    </row>
    <row r="40" spans="1:30">
      <c r="A40" s="33" t="s">
        <v>50</v>
      </c>
      <c r="B40" s="111">
        <v>36.234499999999997</v>
      </c>
      <c r="C40" s="111">
        <v>57.877699999999997</v>
      </c>
      <c r="D40" s="111"/>
      <c r="E40" s="111">
        <v>26.467500000000001</v>
      </c>
      <c r="F40" s="111">
        <v>63.069600000000008</v>
      </c>
      <c r="G40" s="111">
        <v>4.5750999999999999</v>
      </c>
      <c r="H40" s="111"/>
      <c r="I40" s="111">
        <v>62.997799999999998</v>
      </c>
      <c r="J40" s="111">
        <v>31.114300000000004</v>
      </c>
      <c r="K40" s="111"/>
      <c r="L40" s="111">
        <v>94.112099999999998</v>
      </c>
      <c r="M40" s="111"/>
      <c r="N40" s="112" t="s">
        <v>97</v>
      </c>
      <c r="O40" s="112" t="s">
        <v>97</v>
      </c>
      <c r="P40" s="112" t="s">
        <v>97</v>
      </c>
      <c r="Q40" s="112" t="s">
        <v>97</v>
      </c>
      <c r="R40" s="112" t="s">
        <v>97</v>
      </c>
      <c r="S40" s="112" t="s">
        <v>97</v>
      </c>
      <c r="T40" s="112" t="s">
        <v>97</v>
      </c>
      <c r="U40" s="112" t="s">
        <v>97</v>
      </c>
      <c r="W40" s="114">
        <f t="shared" ref="W40:W46" si="16">B40/B39-1</f>
        <v>-5.8602082093837105E-2</v>
      </c>
      <c r="X40" s="114">
        <f t="shared" ref="X40:X46" si="17">C40/C39-1</f>
        <v>0.41087351849955867</v>
      </c>
      <c r="Y40" s="114">
        <f t="shared" ref="Y40:Y46" si="18">E40/E39-1</f>
        <v>0.20406974892751673</v>
      </c>
      <c r="Z40" s="114">
        <f t="shared" ref="Z40:Z46" si="19">F40/F39-1</f>
        <v>0.17126328984632555</v>
      </c>
      <c r="AA40" s="114">
        <f t="shared" ref="AA40:AA46" si="20">G40/G39-1</f>
        <v>0.24205239581919358</v>
      </c>
      <c r="AB40" s="114">
        <f t="shared" ref="AB40:AB46" si="21">I40/I39-1</f>
        <v>0.14446567936401822</v>
      </c>
      <c r="AC40" s="114">
        <f t="shared" ref="AC40:AC46" si="22">J40/J39-1</f>
        <v>0.27167911195033345</v>
      </c>
      <c r="AD40" s="114">
        <f t="shared" ref="AD40:AD46" si="23">L40/L39-1</f>
        <v>0.18361092001655077</v>
      </c>
    </row>
    <row r="41" spans="1:30">
      <c r="A41" s="33" t="s">
        <v>51</v>
      </c>
      <c r="B41" s="111">
        <v>44.742500000000007</v>
      </c>
      <c r="C41" s="111">
        <v>62.378900000000002</v>
      </c>
      <c r="D41" s="111"/>
      <c r="E41" s="111">
        <v>24.408000000000001</v>
      </c>
      <c r="F41" s="111">
        <v>78.148300000000006</v>
      </c>
      <c r="G41" s="111">
        <v>4.5651000000000002</v>
      </c>
      <c r="H41" s="111"/>
      <c r="I41" s="111">
        <v>68.338099999999997</v>
      </c>
      <c r="J41" s="111">
        <v>38.783200000000001</v>
      </c>
      <c r="K41" s="111"/>
      <c r="L41" s="111">
        <v>107.12129999999999</v>
      </c>
      <c r="M41" s="111"/>
      <c r="N41" s="112" t="s">
        <v>97</v>
      </c>
      <c r="O41" s="112" t="s">
        <v>97</v>
      </c>
      <c r="P41" s="112" t="s">
        <v>97</v>
      </c>
      <c r="Q41" s="112" t="s">
        <v>97</v>
      </c>
      <c r="R41" s="112" t="s">
        <v>97</v>
      </c>
      <c r="S41" s="112" t="s">
        <v>97</v>
      </c>
      <c r="T41" s="112" t="s">
        <v>97</v>
      </c>
      <c r="U41" s="112" t="s">
        <v>97</v>
      </c>
      <c r="W41" s="114">
        <f t="shared" si="16"/>
        <v>0.23480384716223512</v>
      </c>
      <c r="X41" s="114">
        <f t="shared" si="17"/>
        <v>7.7770885850681815E-2</v>
      </c>
      <c r="Y41" s="114">
        <f t="shared" si="18"/>
        <v>-7.7812411448002217E-2</v>
      </c>
      <c r="Z41" s="114">
        <f t="shared" si="19"/>
        <v>0.23908031761736237</v>
      </c>
      <c r="AA41" s="114">
        <f t="shared" si="20"/>
        <v>-2.1857445738890924E-3</v>
      </c>
      <c r="AB41" s="114">
        <f t="shared" si="21"/>
        <v>8.4769626875859094E-2</v>
      </c>
      <c r="AC41" s="114">
        <f t="shared" si="22"/>
        <v>0.24647509344577889</v>
      </c>
      <c r="AD41" s="114">
        <f t="shared" si="23"/>
        <v>0.13823089698349089</v>
      </c>
    </row>
    <row r="42" spans="1:30">
      <c r="A42" s="33" t="s">
        <v>52</v>
      </c>
      <c r="B42" s="111">
        <v>44.064599999999999</v>
      </c>
      <c r="C42" s="111">
        <v>101.5684</v>
      </c>
      <c r="D42" s="111"/>
      <c r="E42" s="111">
        <v>26.312200000000001</v>
      </c>
      <c r="F42" s="111">
        <v>112.53599999999999</v>
      </c>
      <c r="G42" s="111">
        <v>6.7848000000000006</v>
      </c>
      <c r="H42" s="111"/>
      <c r="I42" s="111">
        <v>78.372399999999999</v>
      </c>
      <c r="J42" s="111">
        <v>67.260599999999997</v>
      </c>
      <c r="K42" s="111"/>
      <c r="L42" s="111">
        <v>145.63299999999998</v>
      </c>
      <c r="M42" s="111"/>
      <c r="N42" s="112" t="s">
        <v>97</v>
      </c>
      <c r="O42" s="112" t="s">
        <v>97</v>
      </c>
      <c r="P42" s="112" t="s">
        <v>97</v>
      </c>
      <c r="Q42" s="112" t="s">
        <v>97</v>
      </c>
      <c r="R42" s="112" t="s">
        <v>97</v>
      </c>
      <c r="S42" s="112" t="s">
        <v>97</v>
      </c>
      <c r="T42" s="112" t="s">
        <v>97</v>
      </c>
      <c r="U42" s="112" t="s">
        <v>97</v>
      </c>
      <c r="W42" s="114">
        <f t="shared" si="16"/>
        <v>-1.5151142649606264E-2</v>
      </c>
      <c r="X42" s="114">
        <f t="shared" si="17"/>
        <v>0.62824929583561095</v>
      </c>
      <c r="Y42" s="114">
        <f t="shared" si="18"/>
        <v>7.8015404785316322E-2</v>
      </c>
      <c r="Z42" s="114">
        <f t="shared" si="19"/>
        <v>0.44003132505761444</v>
      </c>
      <c r="AA42" s="114">
        <f t="shared" si="20"/>
        <v>0.4862325031215089</v>
      </c>
      <c r="AB42" s="114">
        <f t="shared" si="21"/>
        <v>0.14683317212506641</v>
      </c>
      <c r="AC42" s="114">
        <f t="shared" si="22"/>
        <v>0.734271540254543</v>
      </c>
      <c r="AD42" s="114">
        <f t="shared" si="23"/>
        <v>0.35951486772471952</v>
      </c>
    </row>
    <row r="43" spans="1:30">
      <c r="A43" s="33" t="s">
        <v>53</v>
      </c>
      <c r="B43" s="111">
        <v>36.616599999999998</v>
      </c>
      <c r="C43" s="111">
        <v>58.667000000000002</v>
      </c>
      <c r="D43" s="111"/>
      <c r="E43" s="111">
        <v>18.962800000000001</v>
      </c>
      <c r="F43" s="111">
        <v>68.957400000000007</v>
      </c>
      <c r="G43" s="111">
        <v>7.3634000000000004</v>
      </c>
      <c r="H43" s="111"/>
      <c r="I43" s="111">
        <v>48.9831</v>
      </c>
      <c r="J43" s="111">
        <v>46.300399999999996</v>
      </c>
      <c r="K43" s="111"/>
      <c r="L43" s="111">
        <v>95.283500000000004</v>
      </c>
      <c r="M43" s="111"/>
      <c r="N43" s="114">
        <f t="shared" ref="N43:O46" si="24">B43/B39-1</f>
        <v>-4.8674854053380012E-2</v>
      </c>
      <c r="O43" s="114">
        <f t="shared" si="24"/>
        <v>0.4301141322100499</v>
      </c>
      <c r="P43" s="114">
        <f t="shared" ref="P43:Q46" si="25">E43/E39-1</f>
        <v>-0.13733696665862971</v>
      </c>
      <c r="Q43" s="114">
        <f t="shared" si="25"/>
        <v>0.28060541343609291</v>
      </c>
      <c r="R43" s="114">
        <f t="shared" ref="R43" si="26">G43/G39-1</f>
        <v>0.99902266865752698</v>
      </c>
      <c r="S43" s="114">
        <f t="shared" ref="S43:T46" si="27">I43/I39-1</f>
        <v>-0.11013596000406933</v>
      </c>
      <c r="T43" s="114">
        <f t="shared" si="27"/>
        <v>0.89235340518492157</v>
      </c>
      <c r="U43" s="114">
        <f>L43/L39-1</f>
        <v>0.1983431577597039</v>
      </c>
      <c r="W43" s="114">
        <f t="shared" si="16"/>
        <v>-0.16902456847446701</v>
      </c>
      <c r="X43" s="114">
        <f t="shared" si="17"/>
        <v>-0.42238924704927905</v>
      </c>
      <c r="Y43" s="114">
        <f t="shared" si="18"/>
        <v>-0.27931529860672988</v>
      </c>
      <c r="Z43" s="114">
        <f t="shared" si="19"/>
        <v>-0.38724141608018758</v>
      </c>
      <c r="AA43" s="114">
        <f t="shared" si="20"/>
        <v>8.5278858625162046E-2</v>
      </c>
      <c r="AB43" s="114">
        <f t="shared" si="21"/>
        <v>-0.3749955341421215</v>
      </c>
      <c r="AC43" s="114">
        <f t="shared" si="22"/>
        <v>-0.31162671757314087</v>
      </c>
      <c r="AD43" s="114">
        <f t="shared" si="23"/>
        <v>-0.34572864666662073</v>
      </c>
    </row>
    <row r="44" spans="1:30">
      <c r="A44" s="33" t="s">
        <v>54</v>
      </c>
      <c r="B44" s="111">
        <v>48.885800000000003</v>
      </c>
      <c r="C44" s="111">
        <v>66.181200000000004</v>
      </c>
      <c r="D44" s="111"/>
      <c r="E44" s="111">
        <v>17.989699999999999</v>
      </c>
      <c r="F44" s="111">
        <v>85.965900000000005</v>
      </c>
      <c r="G44" s="111">
        <v>11.1114</v>
      </c>
      <c r="H44" s="111"/>
      <c r="I44" s="111">
        <v>65.145799999999994</v>
      </c>
      <c r="J44" s="111">
        <v>49.920999999999999</v>
      </c>
      <c r="K44" s="111"/>
      <c r="L44" s="111">
        <v>115.0668</v>
      </c>
      <c r="M44" s="111"/>
      <c r="N44" s="114">
        <f t="shared" si="24"/>
        <v>0.34915067132153088</v>
      </c>
      <c r="O44" s="114">
        <f t="shared" si="24"/>
        <v>0.14346630913115077</v>
      </c>
      <c r="P44" s="114">
        <f t="shared" si="25"/>
        <v>-0.3203098139227355</v>
      </c>
      <c r="Q44" s="114">
        <f t="shared" si="25"/>
        <v>0.36303226911221875</v>
      </c>
      <c r="R44" s="114">
        <f t="shared" ref="R44" si="28">G44/G40-1</f>
        <v>1.4286682258311294</v>
      </c>
      <c r="S44" s="114">
        <f t="shared" si="27"/>
        <v>3.4096428764178954E-2</v>
      </c>
      <c r="T44" s="114">
        <f t="shared" si="27"/>
        <v>0.60443911641913828</v>
      </c>
      <c r="U44" s="114">
        <f t="shared" ref="U44:U46" si="29">L44/L40-1</f>
        <v>0.22265681033575913</v>
      </c>
      <c r="W44" s="114">
        <f t="shared" si="16"/>
        <v>0.33507207113713466</v>
      </c>
      <c r="X44" s="114">
        <f t="shared" si="17"/>
        <v>0.1280822268055295</v>
      </c>
      <c r="Y44" s="114">
        <f t="shared" si="18"/>
        <v>-5.1316261311620814E-2</v>
      </c>
      <c r="Z44" s="114">
        <f t="shared" si="19"/>
        <v>0.24665228097347058</v>
      </c>
      <c r="AA44" s="114">
        <f t="shared" si="20"/>
        <v>0.50900399272075392</v>
      </c>
      <c r="AB44" s="114">
        <f t="shared" si="21"/>
        <v>0.3299648246027711</v>
      </c>
      <c r="AC44" s="114">
        <f t="shared" si="22"/>
        <v>7.8198028526751395E-2</v>
      </c>
      <c r="AD44" s="114">
        <f t="shared" si="23"/>
        <v>0.20762566446446651</v>
      </c>
    </row>
    <row r="45" spans="1:30">
      <c r="A45" s="33" t="s">
        <v>55</v>
      </c>
      <c r="B45" s="111">
        <v>55.051000000000002</v>
      </c>
      <c r="C45" s="111">
        <v>89.598399999999998</v>
      </c>
      <c r="D45" s="111"/>
      <c r="E45" s="111">
        <v>27.551700000000004</v>
      </c>
      <c r="F45" s="111">
        <v>111.2818</v>
      </c>
      <c r="G45" s="111">
        <v>5.815900000000001</v>
      </c>
      <c r="H45" s="111"/>
      <c r="I45" s="111">
        <v>82.561999999999998</v>
      </c>
      <c r="J45" s="111">
        <v>62.087400000000002</v>
      </c>
      <c r="K45" s="111"/>
      <c r="L45" s="111">
        <v>144.64940000000001</v>
      </c>
      <c r="M45" s="111"/>
      <c r="N45" s="114">
        <f t="shared" si="24"/>
        <v>0.23039615578029826</v>
      </c>
      <c r="O45" s="114">
        <f t="shared" si="24"/>
        <v>0.43635748626538784</v>
      </c>
      <c r="P45" s="114">
        <f t="shared" si="25"/>
        <v>0.12879793510324489</v>
      </c>
      <c r="Q45" s="114">
        <f t="shared" si="25"/>
        <v>0.42398235150348751</v>
      </c>
      <c r="R45" s="114">
        <f t="shared" ref="R45" si="30">G45/G41-1</f>
        <v>0.27399180740838114</v>
      </c>
      <c r="S45" s="114">
        <f t="shared" si="27"/>
        <v>0.20814011510416597</v>
      </c>
      <c r="T45" s="114">
        <f t="shared" si="27"/>
        <v>0.60088388786897418</v>
      </c>
      <c r="U45" s="114">
        <f t="shared" si="29"/>
        <v>0.35033275361669469</v>
      </c>
      <c r="W45" s="114">
        <f t="shared" si="16"/>
        <v>0.12611433176914355</v>
      </c>
      <c r="X45" s="114">
        <f t="shared" si="17"/>
        <v>0.35383462373000185</v>
      </c>
      <c r="Y45" s="114">
        <f t="shared" si="18"/>
        <v>0.53152637342479347</v>
      </c>
      <c r="Z45" s="114">
        <f t="shared" si="19"/>
        <v>0.29448769802910224</v>
      </c>
      <c r="AA45" s="114">
        <f t="shared" si="20"/>
        <v>-0.47658260885216974</v>
      </c>
      <c r="AB45" s="114">
        <f t="shared" si="21"/>
        <v>0.26734187008218502</v>
      </c>
      <c r="AC45" s="114">
        <f t="shared" si="22"/>
        <v>0.24371306664529957</v>
      </c>
      <c r="AD45" s="114">
        <f t="shared" si="23"/>
        <v>0.25709066385786361</v>
      </c>
    </row>
    <row r="46" spans="1:30">
      <c r="A46" s="33" t="s">
        <v>56</v>
      </c>
      <c r="B46" s="111">
        <v>59.087600000000002</v>
      </c>
      <c r="C46" s="111">
        <v>70.459699999999998</v>
      </c>
      <c r="D46" s="111"/>
      <c r="E46" s="111">
        <v>28.445999999999998</v>
      </c>
      <c r="F46" s="111">
        <v>92.213399999999993</v>
      </c>
      <c r="G46" s="111">
        <v>8.8879000000000001</v>
      </c>
      <c r="H46" s="111"/>
      <c r="I46" s="111">
        <v>78.598300000000009</v>
      </c>
      <c r="J46" s="111">
        <v>50.948999999999998</v>
      </c>
      <c r="K46" s="111"/>
      <c r="L46" s="111">
        <v>129.54730000000001</v>
      </c>
      <c r="M46" s="111"/>
      <c r="N46" s="114">
        <f t="shared" si="24"/>
        <v>0.34093126909128868</v>
      </c>
      <c r="O46" s="114">
        <f t="shared" si="24"/>
        <v>-0.30628325345284557</v>
      </c>
      <c r="P46" s="114">
        <f t="shared" si="25"/>
        <v>8.109546142093782E-2</v>
      </c>
      <c r="Q46" s="114">
        <f t="shared" si="25"/>
        <v>-0.18058754531883126</v>
      </c>
      <c r="R46" s="114">
        <f t="shared" ref="R46" si="31">G46/G42-1</f>
        <v>0.30997229100341928</v>
      </c>
      <c r="S46" s="114">
        <f t="shared" si="27"/>
        <v>2.8823922707486016E-3</v>
      </c>
      <c r="T46" s="114">
        <f t="shared" si="27"/>
        <v>-0.24251344769448979</v>
      </c>
      <c r="U46" s="114">
        <f t="shared" si="29"/>
        <v>-0.11045367464791622</v>
      </c>
      <c r="W46" s="114">
        <f t="shared" si="16"/>
        <v>7.3324735245499539E-2</v>
      </c>
      <c r="X46" s="114">
        <f t="shared" si="17"/>
        <v>-0.21360537688173009</v>
      </c>
      <c r="Y46" s="114">
        <f t="shared" si="18"/>
        <v>3.2458977123008603E-2</v>
      </c>
      <c r="Z46" s="114">
        <f t="shared" si="19"/>
        <v>-0.17135236849152347</v>
      </c>
      <c r="AA46" s="114">
        <f t="shared" si="20"/>
        <v>0.52820715624408932</v>
      </c>
      <c r="AB46" s="114">
        <f t="shared" si="21"/>
        <v>-4.8008769167413479E-2</v>
      </c>
      <c r="AC46" s="114">
        <f t="shared" si="22"/>
        <v>-0.17939871858058165</v>
      </c>
      <c r="AD46" s="114">
        <f t="shared" si="23"/>
        <v>-0.10440485753829609</v>
      </c>
    </row>
    <row r="47" spans="1:30">
      <c r="A47" s="33" t="s">
        <v>57</v>
      </c>
      <c r="B47" s="73">
        <v>43.266599999999997</v>
      </c>
      <c r="C47" s="73">
        <v>67.852599999999995</v>
      </c>
      <c r="D47" s="64"/>
      <c r="E47" s="73">
        <v>22.775100000000002</v>
      </c>
      <c r="F47" s="73">
        <v>82.601599999999991</v>
      </c>
      <c r="G47" s="73">
        <v>5.7424999999999997</v>
      </c>
      <c r="H47" s="64"/>
      <c r="I47" s="73">
        <v>73.200900000000004</v>
      </c>
      <c r="J47" s="73">
        <v>37.918299999999995</v>
      </c>
      <c r="K47" s="64"/>
      <c r="L47" s="64">
        <v>111.11920000000001</v>
      </c>
      <c r="M47" s="111"/>
      <c r="N47" s="114">
        <f t="shared" ref="N47" si="32">B47/B43-1</f>
        <v>0.18161161877399867</v>
      </c>
      <c r="O47" s="114">
        <f t="shared" ref="O47" si="33">C47/C43-1</f>
        <v>0.15657183766001315</v>
      </c>
      <c r="P47" s="114">
        <f t="shared" ref="P47" si="34">E47/E43-1</f>
        <v>0.20104098550846916</v>
      </c>
      <c r="Q47" s="114">
        <f t="shared" ref="Q47" si="35">F47/F43-1</f>
        <v>0.19786418861499966</v>
      </c>
      <c r="R47" s="114">
        <f t="shared" ref="R47" si="36">G47/G43-1</f>
        <v>-0.22012928810060572</v>
      </c>
      <c r="S47" s="114">
        <f t="shared" ref="S47" si="37">I47/I43-1</f>
        <v>0.49441133778793112</v>
      </c>
      <c r="T47" s="114">
        <f t="shared" ref="T47" si="38">J47/J43-1</f>
        <v>-0.18103731285258884</v>
      </c>
      <c r="U47" s="114">
        <f t="shared" ref="U47" si="39">L47/L43-1</f>
        <v>0.1661956162399576</v>
      </c>
      <c r="W47" s="114">
        <f t="shared" ref="W47" si="40">B47/B46-1</f>
        <v>-0.26775499427967975</v>
      </c>
      <c r="X47" s="114">
        <f t="shared" ref="X47" si="41">C47/C46-1</f>
        <v>-3.7001292937665076E-2</v>
      </c>
      <c r="Y47" s="114">
        <f t="shared" ref="Y47" si="42">E47/E46-1</f>
        <v>-0.19935667580679173</v>
      </c>
      <c r="Z47" s="114">
        <f t="shared" ref="Z47" si="43">F47/F46-1</f>
        <v>-0.10423430867964967</v>
      </c>
      <c r="AA47" s="114">
        <f t="shared" ref="AA47" si="44">G47/G46-1</f>
        <v>-0.35389687102690182</v>
      </c>
      <c r="AB47" s="114">
        <f t="shared" ref="AB47" si="45">I47/I46-1</f>
        <v>-6.8670696439999346E-2</v>
      </c>
      <c r="AC47" s="114">
        <f t="shared" ref="AC47" si="46">J47/J46-1</f>
        <v>-0.25575968124987736</v>
      </c>
      <c r="AD47" s="114">
        <f t="shared" ref="AD47" si="47">L47/L46-1</f>
        <v>-0.14224997356178015</v>
      </c>
    </row>
    <row r="48" spans="1:30">
      <c r="A48" s="33" t="s">
        <v>58</v>
      </c>
      <c r="B48" s="73">
        <v>48.285700000000006</v>
      </c>
      <c r="C48" s="73">
        <v>71.787399999999991</v>
      </c>
      <c r="D48" s="64"/>
      <c r="E48" s="73">
        <v>29.152099999999997</v>
      </c>
      <c r="F48" s="73">
        <v>87.093500000000006</v>
      </c>
      <c r="G48" s="73">
        <v>3.8275000000000006</v>
      </c>
      <c r="H48" s="64"/>
      <c r="I48" s="73">
        <v>80.586200000000005</v>
      </c>
      <c r="J48" s="73">
        <v>39.487000000000002</v>
      </c>
      <c r="K48" s="64"/>
      <c r="L48" s="64">
        <v>120.07320000000001</v>
      </c>
      <c r="M48" s="111"/>
      <c r="N48" s="114">
        <f t="shared" ref="N48" si="48">B48/B44-1</f>
        <v>-1.2275548318734675E-2</v>
      </c>
      <c r="O48" s="114">
        <f t="shared" ref="O48" si="49">C48/C44-1</f>
        <v>8.4709857179984471E-2</v>
      </c>
      <c r="P48" s="114">
        <f t="shared" ref="P48" si="50">E48/E44-1</f>
        <v>0.62048839057905347</v>
      </c>
      <c r="Q48" s="114">
        <f t="shared" ref="Q48" si="51">F48/F44-1</f>
        <v>1.3116828882149711E-2</v>
      </c>
      <c r="R48" s="114">
        <f t="shared" ref="R48" si="52">G48/G44-1</f>
        <v>-0.65553395611714094</v>
      </c>
      <c r="S48" s="114">
        <f t="shared" ref="S48" si="53">I48/I44-1</f>
        <v>0.23701297704533553</v>
      </c>
      <c r="T48" s="114">
        <f t="shared" ref="T48" si="54">J48/J44-1</f>
        <v>-0.20901023617315351</v>
      </c>
      <c r="U48" s="114">
        <f t="shared" ref="U48" si="55">L48/L44-1</f>
        <v>4.3508640198562931E-2</v>
      </c>
      <c r="W48" s="114">
        <f t="shared" ref="W48" si="56">B48/B47-1</f>
        <v>0.11600403082285204</v>
      </c>
      <c r="X48" s="114">
        <f t="shared" ref="X48" si="57">C48/C47-1</f>
        <v>5.7990408621040324E-2</v>
      </c>
      <c r="Y48" s="114">
        <f t="shared" ref="Y48" si="58">E48/E47-1</f>
        <v>0.27999877058717604</v>
      </c>
      <c r="Z48" s="114">
        <f t="shared" ref="Z48" si="59">F48/F47-1</f>
        <v>5.4380302560725458E-2</v>
      </c>
      <c r="AA48" s="114">
        <f t="shared" ref="AA48" si="60">G48/G47-1</f>
        <v>-0.33347845015237254</v>
      </c>
      <c r="AB48" s="114">
        <f t="shared" ref="AB48" si="61">I48/I47-1</f>
        <v>0.1008908360416334</v>
      </c>
      <c r="AC48" s="114">
        <f t="shared" ref="AC48" si="62">J48/J47-1</f>
        <v>4.1370525577359984E-2</v>
      </c>
      <c r="AD48" s="114">
        <f t="shared" ref="AD48" si="63">L48/L47-1</f>
        <v>8.0580133766261941E-2</v>
      </c>
    </row>
    <row r="49" spans="1:30">
      <c r="A49" s="33" t="s">
        <v>59</v>
      </c>
      <c r="B49" s="73"/>
      <c r="C49" s="73"/>
      <c r="D49" s="64"/>
      <c r="E49" s="73"/>
      <c r="F49" s="73"/>
      <c r="G49" s="73"/>
      <c r="H49" s="64"/>
      <c r="I49" s="73"/>
      <c r="J49" s="73"/>
      <c r="K49" s="64"/>
      <c r="L49" s="64"/>
      <c r="M49" s="111"/>
      <c r="N49" s="114"/>
      <c r="O49" s="114"/>
      <c r="P49" s="114"/>
      <c r="Q49" s="114"/>
      <c r="R49" s="114"/>
      <c r="S49" s="114"/>
      <c r="T49" s="114"/>
      <c r="U49" s="114"/>
      <c r="W49" s="114"/>
      <c r="X49" s="114"/>
      <c r="Y49" s="114"/>
      <c r="Z49" s="114"/>
      <c r="AA49" s="114"/>
      <c r="AB49" s="114"/>
      <c r="AC49" s="114"/>
      <c r="AD49" s="114"/>
    </row>
    <row r="50" spans="1:30">
      <c r="A50" s="33" t="s">
        <v>60</v>
      </c>
      <c r="B50" s="73"/>
      <c r="C50" s="73"/>
      <c r="D50" s="64"/>
      <c r="E50" s="73"/>
      <c r="F50" s="73"/>
      <c r="G50" s="73"/>
      <c r="H50" s="64"/>
      <c r="I50" s="73"/>
      <c r="J50" s="73"/>
      <c r="K50" s="64"/>
      <c r="L50" s="64"/>
      <c r="M50" s="111"/>
      <c r="N50" s="114"/>
      <c r="O50" s="114"/>
      <c r="P50" s="114"/>
      <c r="Q50" s="114"/>
      <c r="R50" s="114"/>
      <c r="S50" s="114"/>
      <c r="T50" s="114"/>
      <c r="U50" s="114"/>
      <c r="W50" s="114"/>
      <c r="X50" s="114"/>
      <c r="Y50" s="114"/>
      <c r="Z50" s="114"/>
      <c r="AA50" s="114"/>
      <c r="AB50" s="114"/>
      <c r="AC50" s="114"/>
      <c r="AD50" s="114"/>
    </row>
    <row r="51" spans="1:30">
      <c r="A51" s="34"/>
      <c r="B51" s="62"/>
      <c r="C51" s="62"/>
      <c r="D51" s="62"/>
      <c r="E51" s="62"/>
      <c r="F51" s="62"/>
      <c r="G51" s="62"/>
      <c r="H51" s="62"/>
      <c r="I51" s="62"/>
      <c r="J51" s="62"/>
      <c r="K51" s="62"/>
      <c r="L51" s="62"/>
      <c r="M51" s="115"/>
      <c r="N51" s="111"/>
    </row>
    <row r="52" spans="1:30" ht="12">
      <c r="A52" s="54">
        <v>43496</v>
      </c>
      <c r="B52" s="73">
        <v>10.852399999999999</v>
      </c>
      <c r="C52" s="73">
        <v>14.217499999999999</v>
      </c>
      <c r="D52" s="73"/>
      <c r="E52" s="73">
        <v>6.9970000000000008</v>
      </c>
      <c r="F52" s="73">
        <v>16.913499999999999</v>
      </c>
      <c r="G52" s="73">
        <v>1.1594</v>
      </c>
      <c r="H52" s="73"/>
      <c r="I52" s="73">
        <v>17.6037</v>
      </c>
      <c r="J52" s="73">
        <v>7.4663000000000004</v>
      </c>
      <c r="K52" s="73"/>
      <c r="L52" s="64">
        <v>25.07</v>
      </c>
      <c r="M52" s="115"/>
      <c r="N52" s="112" t="s">
        <v>97</v>
      </c>
      <c r="O52" s="112" t="s">
        <v>97</v>
      </c>
      <c r="P52" s="112" t="s">
        <v>97</v>
      </c>
      <c r="Q52" s="112" t="s">
        <v>97</v>
      </c>
      <c r="R52" s="112" t="s">
        <v>97</v>
      </c>
      <c r="S52" s="112" t="s">
        <v>97</v>
      </c>
      <c r="T52" s="112" t="s">
        <v>97</v>
      </c>
      <c r="U52" s="112" t="s">
        <v>97</v>
      </c>
      <c r="W52" s="112" t="s">
        <v>97</v>
      </c>
      <c r="X52" s="112" t="s">
        <v>97</v>
      </c>
      <c r="Y52" s="112" t="s">
        <v>97</v>
      </c>
      <c r="Z52" s="112" t="s">
        <v>97</v>
      </c>
      <c r="AA52" s="112" t="s">
        <v>97</v>
      </c>
      <c r="AB52" s="112" t="s">
        <v>97</v>
      </c>
      <c r="AC52" s="112" t="s">
        <v>97</v>
      </c>
      <c r="AD52" s="112" t="s">
        <v>97</v>
      </c>
    </row>
    <row r="53" spans="1:30" ht="12">
      <c r="A53" s="54">
        <v>43524</v>
      </c>
      <c r="B53" s="73">
        <v>11.7971</v>
      </c>
      <c r="C53" s="73">
        <v>14.691800000000001</v>
      </c>
      <c r="D53" s="64"/>
      <c r="E53" s="73">
        <v>6.5435999999999996</v>
      </c>
      <c r="F53" s="73">
        <v>18.994700000000002</v>
      </c>
      <c r="G53" s="73">
        <v>0.9506</v>
      </c>
      <c r="H53" s="64"/>
      <c r="I53" s="73">
        <v>18.9877</v>
      </c>
      <c r="J53" s="73">
        <v>7.5011999999999999</v>
      </c>
      <c r="K53" s="64"/>
      <c r="L53" s="64">
        <v>26.488900000000001</v>
      </c>
      <c r="M53" s="115"/>
      <c r="N53" s="112" t="s">
        <v>97</v>
      </c>
      <c r="O53" s="112" t="s">
        <v>97</v>
      </c>
      <c r="P53" s="112" t="s">
        <v>97</v>
      </c>
      <c r="Q53" s="112" t="s">
        <v>97</v>
      </c>
      <c r="R53" s="112" t="s">
        <v>97</v>
      </c>
      <c r="S53" s="112" t="s">
        <v>97</v>
      </c>
      <c r="T53" s="112" t="s">
        <v>97</v>
      </c>
      <c r="U53" s="112" t="s">
        <v>97</v>
      </c>
      <c r="W53" s="114">
        <f>B53/B52-1</f>
        <v>8.7049869153366988E-2</v>
      </c>
      <c r="X53" s="114">
        <f>C53/C52-1</f>
        <v>3.3360295410585605E-2</v>
      </c>
      <c r="Y53" s="114">
        <f>E53/E52-1</f>
        <v>-6.4799199656995987E-2</v>
      </c>
      <c r="Z53" s="114">
        <f>F53/F52-1</f>
        <v>0.12304963490702714</v>
      </c>
      <c r="AA53" s="114">
        <f>G53/G52-1</f>
        <v>-0.18009315163015349</v>
      </c>
      <c r="AB53" s="114">
        <f>I53/I52-1</f>
        <v>7.8619835602742549E-2</v>
      </c>
      <c r="AC53" s="114">
        <f>J53/J52-1</f>
        <v>4.6743366861765612E-3</v>
      </c>
      <c r="AD53" s="114">
        <f>L53/L52-1</f>
        <v>5.6597526924611063E-2</v>
      </c>
    </row>
    <row r="54" spans="1:30" ht="12">
      <c r="A54" s="54">
        <v>43555</v>
      </c>
      <c r="B54" s="73">
        <v>15.840599999999998</v>
      </c>
      <c r="C54" s="73">
        <v>12.113300000000001</v>
      </c>
      <c r="D54" s="64"/>
      <c r="E54" s="73">
        <v>8.4411000000000005</v>
      </c>
      <c r="F54" s="73">
        <v>17.939299999999999</v>
      </c>
      <c r="G54" s="73">
        <v>1.5735000000000001</v>
      </c>
      <c r="H54" s="64"/>
      <c r="I54" s="73">
        <v>18.4542</v>
      </c>
      <c r="J54" s="73">
        <v>9.4996000000000009</v>
      </c>
      <c r="K54" s="64"/>
      <c r="L54" s="64">
        <v>27.953800000000001</v>
      </c>
      <c r="M54" s="115"/>
      <c r="N54" s="112" t="s">
        <v>97</v>
      </c>
      <c r="O54" s="112" t="s">
        <v>97</v>
      </c>
      <c r="P54" s="112" t="s">
        <v>97</v>
      </c>
      <c r="Q54" s="112" t="s">
        <v>97</v>
      </c>
      <c r="R54" s="112" t="s">
        <v>97</v>
      </c>
      <c r="S54" s="112" t="s">
        <v>97</v>
      </c>
      <c r="T54" s="112" t="s">
        <v>97</v>
      </c>
      <c r="U54" s="112" t="s">
        <v>97</v>
      </c>
      <c r="W54" s="114">
        <f t="shared" ref="W54:W76" si="64">B54/B53-1</f>
        <v>0.34275372761102285</v>
      </c>
      <c r="X54" s="114">
        <f t="shared" ref="X54:X76" si="65">C54/C53-1</f>
        <v>-0.17550606460746809</v>
      </c>
      <c r="Y54" s="114">
        <f t="shared" ref="Y54:Y76" si="66">E54/E53-1</f>
        <v>0.2899779937649003</v>
      </c>
      <c r="Z54" s="114">
        <f t="shared" ref="Z54:Z76" si="67">F54/F53-1</f>
        <v>-5.5562867536734006E-2</v>
      </c>
      <c r="AA54" s="114">
        <f t="shared" ref="AA54:AA76" si="68">G54/G53-1</f>
        <v>0.65527035556490643</v>
      </c>
      <c r="AB54" s="114">
        <f t="shared" ref="AB54:AB76" si="69">I54/I53-1</f>
        <v>-2.8097136567356795E-2</v>
      </c>
      <c r="AC54" s="114">
        <f t="shared" ref="AC54:AC76" si="70">J54/J53-1</f>
        <v>0.26641070762011432</v>
      </c>
      <c r="AD54" s="114">
        <f t="shared" ref="AD54:AD76" si="71">L54/L53-1</f>
        <v>5.5302409688586573E-2</v>
      </c>
    </row>
    <row r="55" spans="1:30" ht="12">
      <c r="A55" s="54">
        <v>43585</v>
      </c>
      <c r="B55" s="73">
        <v>10.997999999999999</v>
      </c>
      <c r="C55" s="73">
        <v>17.1556</v>
      </c>
      <c r="D55" s="64"/>
      <c r="E55" s="73">
        <v>5.9780999999999995</v>
      </c>
      <c r="F55" s="73">
        <v>20.592100000000002</v>
      </c>
      <c r="G55" s="73">
        <v>1.5833999999999999</v>
      </c>
      <c r="H55" s="64"/>
      <c r="I55" s="73">
        <v>15.664899999999999</v>
      </c>
      <c r="J55" s="73">
        <v>12.4886</v>
      </c>
      <c r="K55" s="64"/>
      <c r="L55" s="64">
        <v>28.153500000000001</v>
      </c>
      <c r="M55" s="115"/>
      <c r="N55" s="112" t="s">
        <v>97</v>
      </c>
      <c r="O55" s="112" t="s">
        <v>97</v>
      </c>
      <c r="P55" s="112" t="s">
        <v>97</v>
      </c>
      <c r="Q55" s="112" t="s">
        <v>97</v>
      </c>
      <c r="R55" s="112" t="s">
        <v>97</v>
      </c>
      <c r="S55" s="112" t="s">
        <v>97</v>
      </c>
      <c r="T55" s="112" t="s">
        <v>97</v>
      </c>
      <c r="U55" s="112" t="s">
        <v>97</v>
      </c>
      <c r="W55" s="114">
        <f t="shared" si="64"/>
        <v>-0.30570811711677581</v>
      </c>
      <c r="X55" s="114">
        <f t="shared" si="65"/>
        <v>0.41626146467106384</v>
      </c>
      <c r="Y55" s="114">
        <f t="shared" si="66"/>
        <v>-0.29178661548850282</v>
      </c>
      <c r="Z55" s="114">
        <f t="shared" si="67"/>
        <v>0.14787645002870797</v>
      </c>
      <c r="AA55" s="114">
        <f t="shared" si="68"/>
        <v>6.2917063870351342E-3</v>
      </c>
      <c r="AB55" s="114">
        <f t="shared" si="69"/>
        <v>-0.15114716433115505</v>
      </c>
      <c r="AC55" s="114">
        <f t="shared" si="70"/>
        <v>0.31464482715061681</v>
      </c>
      <c r="AD55" s="114">
        <f t="shared" si="71"/>
        <v>7.1439303422073941E-3</v>
      </c>
    </row>
    <row r="56" spans="1:30" ht="12">
      <c r="A56" s="54">
        <v>43616</v>
      </c>
      <c r="B56" s="73">
        <v>12.747299999999999</v>
      </c>
      <c r="C56" s="73">
        <v>16.464600000000001</v>
      </c>
      <c r="D56" s="64"/>
      <c r="E56" s="73">
        <v>9.2439999999999998</v>
      </c>
      <c r="F56" s="73">
        <v>18.8126</v>
      </c>
      <c r="G56" s="73">
        <v>1.1553</v>
      </c>
      <c r="H56" s="64"/>
      <c r="I56" s="73">
        <v>20.184900000000003</v>
      </c>
      <c r="J56" s="73">
        <v>9.0271000000000008</v>
      </c>
      <c r="K56" s="64"/>
      <c r="L56" s="64">
        <v>29.212000000000003</v>
      </c>
      <c r="M56" s="115"/>
      <c r="N56" s="112" t="s">
        <v>97</v>
      </c>
      <c r="O56" s="112" t="s">
        <v>97</v>
      </c>
      <c r="P56" s="112" t="s">
        <v>97</v>
      </c>
      <c r="Q56" s="112" t="s">
        <v>97</v>
      </c>
      <c r="R56" s="112" t="s">
        <v>97</v>
      </c>
      <c r="S56" s="112" t="s">
        <v>97</v>
      </c>
      <c r="T56" s="112" t="s">
        <v>97</v>
      </c>
      <c r="U56" s="112" t="s">
        <v>97</v>
      </c>
      <c r="W56" s="114">
        <f t="shared" si="64"/>
        <v>0.15905619203491539</v>
      </c>
      <c r="X56" s="114">
        <f t="shared" si="65"/>
        <v>-4.0278393061157769E-2</v>
      </c>
      <c r="Y56" s="114">
        <f t="shared" si="66"/>
        <v>0.54631070072431043</v>
      </c>
      <c r="Z56" s="114">
        <f t="shared" si="67"/>
        <v>-8.6416635505849437E-2</v>
      </c>
      <c r="AA56" s="114">
        <f t="shared" si="68"/>
        <v>-0.27036756347101176</v>
      </c>
      <c r="AB56" s="114">
        <f t="shared" si="69"/>
        <v>0.28854317614539537</v>
      </c>
      <c r="AC56" s="114">
        <f t="shared" si="70"/>
        <v>-0.27717278157679792</v>
      </c>
      <c r="AD56" s="114">
        <f t="shared" si="71"/>
        <v>3.7597456799332241E-2</v>
      </c>
    </row>
    <row r="57" spans="1:30" ht="12">
      <c r="A57" s="54">
        <v>43646</v>
      </c>
      <c r="B57" s="73">
        <v>12.4892</v>
      </c>
      <c r="C57" s="73">
        <v>24.2575</v>
      </c>
      <c r="D57" s="64"/>
      <c r="E57" s="73">
        <v>11.2454</v>
      </c>
      <c r="F57" s="73">
        <v>23.664899999999999</v>
      </c>
      <c r="G57" s="73">
        <v>1.8364</v>
      </c>
      <c r="H57" s="64"/>
      <c r="I57" s="73">
        <v>27.148</v>
      </c>
      <c r="J57" s="73">
        <v>9.5986000000000011</v>
      </c>
      <c r="K57" s="64"/>
      <c r="L57" s="64">
        <v>36.746600000000001</v>
      </c>
      <c r="M57" s="115"/>
      <c r="N57" s="112" t="s">
        <v>97</v>
      </c>
      <c r="O57" s="112" t="s">
        <v>97</v>
      </c>
      <c r="P57" s="112" t="s">
        <v>97</v>
      </c>
      <c r="Q57" s="112" t="s">
        <v>97</v>
      </c>
      <c r="R57" s="112" t="s">
        <v>97</v>
      </c>
      <c r="S57" s="112" t="s">
        <v>97</v>
      </c>
      <c r="T57" s="112" t="s">
        <v>97</v>
      </c>
      <c r="U57" s="112" t="s">
        <v>97</v>
      </c>
      <c r="W57" s="114">
        <f t="shared" si="64"/>
        <v>-2.024742494489018E-2</v>
      </c>
      <c r="X57" s="114">
        <f t="shared" si="65"/>
        <v>0.47331244002283679</v>
      </c>
      <c r="Y57" s="114">
        <f t="shared" si="66"/>
        <v>0.21650800519255742</v>
      </c>
      <c r="Z57" s="114">
        <f t="shared" si="67"/>
        <v>0.25792819705941761</v>
      </c>
      <c r="AA57" s="114">
        <f t="shared" si="68"/>
        <v>0.58954384142646932</v>
      </c>
      <c r="AB57" s="114">
        <f t="shared" si="69"/>
        <v>0.34496579125980298</v>
      </c>
      <c r="AC57" s="114">
        <f t="shared" si="70"/>
        <v>6.3309368457201032E-2</v>
      </c>
      <c r="AD57" s="114">
        <f t="shared" si="71"/>
        <v>0.25792824866493214</v>
      </c>
    </row>
    <row r="58" spans="1:30" ht="12">
      <c r="A58" s="54">
        <v>43677</v>
      </c>
      <c r="B58" s="73">
        <v>11.805000000000001</v>
      </c>
      <c r="C58" s="73">
        <v>18.360099999999999</v>
      </c>
      <c r="D58" s="64"/>
      <c r="E58" s="73">
        <v>6.8294000000000006</v>
      </c>
      <c r="F58" s="73">
        <v>22.039400000000001</v>
      </c>
      <c r="G58" s="73">
        <v>1.2963</v>
      </c>
      <c r="H58" s="64"/>
      <c r="I58" s="73">
        <v>21.796700000000001</v>
      </c>
      <c r="J58" s="73">
        <v>8.3683999999999994</v>
      </c>
      <c r="K58" s="64"/>
      <c r="L58" s="64">
        <v>30.165100000000002</v>
      </c>
      <c r="M58" s="115"/>
      <c r="N58" s="112" t="s">
        <v>97</v>
      </c>
      <c r="O58" s="112" t="s">
        <v>97</v>
      </c>
      <c r="P58" s="112" t="s">
        <v>97</v>
      </c>
      <c r="Q58" s="112" t="s">
        <v>97</v>
      </c>
      <c r="R58" s="112" t="s">
        <v>97</v>
      </c>
      <c r="S58" s="112" t="s">
        <v>97</v>
      </c>
      <c r="T58" s="112" t="s">
        <v>97</v>
      </c>
      <c r="U58" s="112" t="s">
        <v>97</v>
      </c>
      <c r="W58" s="114">
        <f t="shared" si="64"/>
        <v>-5.4783332799538731E-2</v>
      </c>
      <c r="X58" s="114">
        <f t="shared" si="65"/>
        <v>-0.24311656188807584</v>
      </c>
      <c r="Y58" s="114">
        <f t="shared" si="66"/>
        <v>-0.39269390150639372</v>
      </c>
      <c r="Z58" s="114">
        <f t="shared" si="67"/>
        <v>-6.8688226022505905E-2</v>
      </c>
      <c r="AA58" s="114">
        <f t="shared" si="68"/>
        <v>-0.29410803746460468</v>
      </c>
      <c r="AB58" s="114">
        <f t="shared" si="69"/>
        <v>-0.19711580963606889</v>
      </c>
      <c r="AC58" s="114">
        <f t="shared" si="70"/>
        <v>-0.12816452399308254</v>
      </c>
      <c r="AD58" s="114">
        <f t="shared" si="71"/>
        <v>-0.17910500563317422</v>
      </c>
    </row>
    <row r="59" spans="1:30" ht="12">
      <c r="A59" s="54">
        <v>43708</v>
      </c>
      <c r="B59" s="73">
        <v>15.815900000000001</v>
      </c>
      <c r="C59" s="73">
        <v>23.705800000000004</v>
      </c>
      <c r="D59" s="64"/>
      <c r="E59" s="73">
        <v>9.8687000000000005</v>
      </c>
      <c r="F59" s="73">
        <v>27.910300000000003</v>
      </c>
      <c r="G59" s="73">
        <v>1.7427000000000001</v>
      </c>
      <c r="H59" s="64"/>
      <c r="I59" s="73">
        <v>23.293599999999998</v>
      </c>
      <c r="J59" s="73">
        <v>16.228100000000001</v>
      </c>
      <c r="K59" s="64"/>
      <c r="L59" s="64">
        <v>39.521699999999996</v>
      </c>
      <c r="M59" s="115"/>
      <c r="N59" s="112" t="s">
        <v>97</v>
      </c>
      <c r="O59" s="112" t="s">
        <v>97</v>
      </c>
      <c r="P59" s="112" t="s">
        <v>97</v>
      </c>
      <c r="Q59" s="112" t="s">
        <v>97</v>
      </c>
      <c r="R59" s="112" t="s">
        <v>97</v>
      </c>
      <c r="S59" s="112" t="s">
        <v>97</v>
      </c>
      <c r="T59" s="112" t="s">
        <v>97</v>
      </c>
      <c r="U59" s="112" t="s">
        <v>97</v>
      </c>
      <c r="W59" s="114">
        <f t="shared" si="64"/>
        <v>0.33976281236764083</v>
      </c>
      <c r="X59" s="114">
        <f t="shared" si="65"/>
        <v>0.2911585448881</v>
      </c>
      <c r="Y59" s="114">
        <f t="shared" si="66"/>
        <v>0.44503177438720809</v>
      </c>
      <c r="Z59" s="114">
        <f t="shared" si="67"/>
        <v>0.26638202491900875</v>
      </c>
      <c r="AA59" s="114">
        <f t="shared" si="68"/>
        <v>0.34436473038648474</v>
      </c>
      <c r="AB59" s="114">
        <f t="shared" si="69"/>
        <v>6.8675533452311477E-2</v>
      </c>
      <c r="AC59" s="114">
        <f t="shared" si="70"/>
        <v>0.93921179675923749</v>
      </c>
      <c r="AD59" s="114">
        <f t="shared" si="71"/>
        <v>0.31017964468872949</v>
      </c>
    </row>
    <row r="60" spans="1:30" ht="12">
      <c r="A60" s="54">
        <v>43738</v>
      </c>
      <c r="B60" s="73">
        <v>17.121600000000001</v>
      </c>
      <c r="C60" s="73">
        <v>20.312999999999999</v>
      </c>
      <c r="D60" s="64"/>
      <c r="E60" s="73">
        <v>7.7099000000000002</v>
      </c>
      <c r="F60" s="73">
        <v>28.198599999999999</v>
      </c>
      <c r="G60" s="73">
        <v>1.5261</v>
      </c>
      <c r="H60" s="64"/>
      <c r="I60" s="73">
        <v>23.247799999999998</v>
      </c>
      <c r="J60" s="73">
        <v>14.1867</v>
      </c>
      <c r="K60" s="64"/>
      <c r="L60" s="64">
        <v>37.4345</v>
      </c>
      <c r="M60" s="115"/>
      <c r="N60" s="112" t="s">
        <v>97</v>
      </c>
      <c r="O60" s="112" t="s">
        <v>97</v>
      </c>
      <c r="P60" s="112" t="s">
        <v>97</v>
      </c>
      <c r="Q60" s="112" t="s">
        <v>97</v>
      </c>
      <c r="R60" s="112" t="s">
        <v>97</v>
      </c>
      <c r="S60" s="112" t="s">
        <v>97</v>
      </c>
      <c r="T60" s="112" t="s">
        <v>97</v>
      </c>
      <c r="U60" s="112" t="s">
        <v>97</v>
      </c>
      <c r="W60" s="114">
        <f t="shared" si="64"/>
        <v>8.2556161837138653E-2</v>
      </c>
      <c r="X60" s="114">
        <f t="shared" si="65"/>
        <v>-0.14312109272836204</v>
      </c>
      <c r="Y60" s="114">
        <f t="shared" si="66"/>
        <v>-0.21875221660401067</v>
      </c>
      <c r="Z60" s="114">
        <f t="shared" si="67"/>
        <v>1.0329519926335351E-2</v>
      </c>
      <c r="AA60" s="114">
        <f t="shared" si="68"/>
        <v>-0.124289894990532</v>
      </c>
      <c r="AB60" s="114">
        <f t="shared" si="69"/>
        <v>-1.9662053096128895E-3</v>
      </c>
      <c r="AC60" s="114">
        <f t="shared" si="70"/>
        <v>-0.12579414718913495</v>
      </c>
      <c r="AD60" s="114">
        <f t="shared" si="71"/>
        <v>-5.2811493432721623E-2</v>
      </c>
    </row>
    <row r="61" spans="1:30" ht="12">
      <c r="A61" s="54">
        <v>43769</v>
      </c>
      <c r="B61" s="73">
        <v>21.257200000000001</v>
      </c>
      <c r="C61" s="73">
        <v>34.520600000000002</v>
      </c>
      <c r="D61" s="64"/>
      <c r="E61" s="73">
        <v>13.250299999999999</v>
      </c>
      <c r="F61" s="73">
        <v>40.761399999999995</v>
      </c>
      <c r="G61" s="73">
        <v>1.7661</v>
      </c>
      <c r="H61" s="64"/>
      <c r="I61" s="73">
        <v>31.8202</v>
      </c>
      <c r="J61" s="73">
        <v>23.957599999999999</v>
      </c>
      <c r="K61" s="64"/>
      <c r="L61" s="64">
        <v>55.777799999999999</v>
      </c>
      <c r="M61" s="115"/>
      <c r="N61" s="112" t="s">
        <v>97</v>
      </c>
      <c r="O61" s="112" t="s">
        <v>97</v>
      </c>
      <c r="P61" s="112" t="s">
        <v>97</v>
      </c>
      <c r="Q61" s="112" t="s">
        <v>97</v>
      </c>
      <c r="R61" s="112" t="s">
        <v>97</v>
      </c>
      <c r="S61" s="112" t="s">
        <v>97</v>
      </c>
      <c r="T61" s="112" t="s">
        <v>97</v>
      </c>
      <c r="U61" s="112" t="s">
        <v>97</v>
      </c>
      <c r="W61" s="114">
        <f t="shared" si="64"/>
        <v>0.24154284646294744</v>
      </c>
      <c r="X61" s="114">
        <f t="shared" si="65"/>
        <v>0.69943386008959796</v>
      </c>
      <c r="Y61" s="114">
        <f t="shared" si="66"/>
        <v>0.71860854226384241</v>
      </c>
      <c r="Z61" s="114">
        <f t="shared" si="67"/>
        <v>0.44551147929329815</v>
      </c>
      <c r="AA61" s="114">
        <f t="shared" si="68"/>
        <v>0.15726361313151171</v>
      </c>
      <c r="AB61" s="114">
        <f t="shared" si="69"/>
        <v>0.3687402678963172</v>
      </c>
      <c r="AC61" s="114">
        <f t="shared" si="70"/>
        <v>0.68873663360753379</v>
      </c>
      <c r="AD61" s="114">
        <f t="shared" si="71"/>
        <v>0.49001055176374742</v>
      </c>
    </row>
    <row r="62" spans="1:30" ht="12">
      <c r="A62" s="54">
        <v>43799</v>
      </c>
      <c r="B62" s="73">
        <v>13.4787</v>
      </c>
      <c r="C62" s="73">
        <v>33.852199999999996</v>
      </c>
      <c r="D62" s="64"/>
      <c r="E62" s="73">
        <v>7.7872000000000003</v>
      </c>
      <c r="F62" s="73">
        <v>38.030999999999999</v>
      </c>
      <c r="G62" s="73">
        <v>1.5126999999999999</v>
      </c>
      <c r="H62" s="64"/>
      <c r="I62" s="73">
        <v>23.127700000000001</v>
      </c>
      <c r="J62" s="73">
        <v>24.203200000000002</v>
      </c>
      <c r="K62" s="64"/>
      <c r="L62" s="64">
        <v>47.3309</v>
      </c>
      <c r="M62" s="115"/>
      <c r="N62" s="112" t="s">
        <v>97</v>
      </c>
      <c r="O62" s="112" t="s">
        <v>97</v>
      </c>
      <c r="P62" s="112" t="s">
        <v>97</v>
      </c>
      <c r="Q62" s="112" t="s">
        <v>97</v>
      </c>
      <c r="R62" s="112" t="s">
        <v>97</v>
      </c>
      <c r="S62" s="112" t="s">
        <v>97</v>
      </c>
      <c r="T62" s="112" t="s">
        <v>97</v>
      </c>
      <c r="U62" s="112" t="s">
        <v>97</v>
      </c>
      <c r="W62" s="114">
        <f t="shared" si="64"/>
        <v>-0.36592307547560354</v>
      </c>
      <c r="X62" s="114">
        <f t="shared" si="65"/>
        <v>-1.9362351755183971E-2</v>
      </c>
      <c r="Y62" s="114">
        <f t="shared" si="66"/>
        <v>-0.41230009886568597</v>
      </c>
      <c r="Z62" s="114">
        <f t="shared" si="67"/>
        <v>-6.6984941635959472E-2</v>
      </c>
      <c r="AA62" s="114">
        <f t="shared" si="68"/>
        <v>-0.14347998414585816</v>
      </c>
      <c r="AB62" s="114">
        <f t="shared" si="69"/>
        <v>-0.27317553000923933</v>
      </c>
      <c r="AC62" s="114">
        <f t="shared" si="70"/>
        <v>1.0251444218118744E-2</v>
      </c>
      <c r="AD62" s="114">
        <f t="shared" si="71"/>
        <v>-0.15143838588112113</v>
      </c>
    </row>
    <row r="63" spans="1:30" ht="12">
      <c r="A63" s="54">
        <v>43830</v>
      </c>
      <c r="B63" s="73">
        <v>9.3286999999999995</v>
      </c>
      <c r="C63" s="73">
        <v>33.195600000000006</v>
      </c>
      <c r="D63" s="64"/>
      <c r="E63" s="73">
        <v>5.2746999999999993</v>
      </c>
      <c r="F63" s="73">
        <v>33.743600000000001</v>
      </c>
      <c r="G63" s="73">
        <v>3.5060000000000002</v>
      </c>
      <c r="H63" s="64"/>
      <c r="I63" s="73">
        <v>23.424499999999998</v>
      </c>
      <c r="J63" s="73">
        <v>19.099799999999998</v>
      </c>
      <c r="K63" s="64"/>
      <c r="L63" s="64">
        <v>42.524299999999997</v>
      </c>
      <c r="M63" s="115"/>
      <c r="N63" s="112" t="s">
        <v>97</v>
      </c>
      <c r="O63" s="112" t="s">
        <v>97</v>
      </c>
      <c r="P63" s="112" t="s">
        <v>97</v>
      </c>
      <c r="Q63" s="112" t="s">
        <v>97</v>
      </c>
      <c r="R63" s="112" t="s">
        <v>97</v>
      </c>
      <c r="S63" s="112" t="s">
        <v>97</v>
      </c>
      <c r="T63" s="112" t="s">
        <v>97</v>
      </c>
      <c r="U63" s="112" t="s">
        <v>97</v>
      </c>
      <c r="W63" s="114">
        <f t="shared" si="64"/>
        <v>-0.30789319444753582</v>
      </c>
      <c r="X63" s="114">
        <f t="shared" si="65"/>
        <v>-1.9396080609236366E-2</v>
      </c>
      <c r="Y63" s="114">
        <f t="shared" si="66"/>
        <v>-0.3226448530922541</v>
      </c>
      <c r="Z63" s="114">
        <f t="shared" si="67"/>
        <v>-0.1127343482948121</v>
      </c>
      <c r="AA63" s="114">
        <f t="shared" si="68"/>
        <v>1.3177100548687779</v>
      </c>
      <c r="AB63" s="114">
        <f t="shared" si="69"/>
        <v>1.2833096243897835E-2</v>
      </c>
      <c r="AC63" s="114">
        <f t="shared" si="70"/>
        <v>-0.21085641568057134</v>
      </c>
      <c r="AD63" s="114">
        <f t="shared" si="71"/>
        <v>-0.10155310801189077</v>
      </c>
    </row>
    <row r="64" spans="1:30" ht="12">
      <c r="A64" s="54">
        <v>43861</v>
      </c>
      <c r="B64" s="73">
        <v>13.372499999999999</v>
      </c>
      <c r="C64" s="73">
        <v>19.420499999999997</v>
      </c>
      <c r="D64" s="64"/>
      <c r="E64" s="73">
        <v>7.4578000000000007</v>
      </c>
      <c r="F64" s="73">
        <v>23.185399999999998</v>
      </c>
      <c r="G64" s="73">
        <v>2.1497999999999999</v>
      </c>
      <c r="H64" s="64"/>
      <c r="I64" s="73">
        <v>20.283099999999997</v>
      </c>
      <c r="J64" s="73">
        <v>12.5099</v>
      </c>
      <c r="K64" s="64"/>
      <c r="L64" s="64">
        <v>32.792999999999999</v>
      </c>
      <c r="M64" s="115"/>
      <c r="N64" s="114">
        <f t="shared" ref="N64:N76" si="72">B64/B52-1</f>
        <v>0.2322159153735579</v>
      </c>
      <c r="O64" s="114">
        <f t="shared" ref="O64:O76" si="73">C64/C52-1</f>
        <v>0.3659574468085105</v>
      </c>
      <c r="P64" s="114">
        <f t="shared" ref="P64:P76" si="74">E64/E52-1</f>
        <v>6.585679576961545E-2</v>
      </c>
      <c r="Q64" s="114">
        <f t="shared" ref="Q64:Q76" si="75">F64/F52-1</f>
        <v>0.37082212433854611</v>
      </c>
      <c r="R64" s="114">
        <f t="shared" ref="R64" si="76">G64/G52-1</f>
        <v>0.85423494911160947</v>
      </c>
      <c r="S64" s="114">
        <f t="shared" ref="S64:S76" si="77">I64/I52-1</f>
        <v>0.1522066383771592</v>
      </c>
      <c r="T64" s="114">
        <f t="shared" ref="T64:T76" si="78">J64/J52-1</f>
        <v>0.67551531548424237</v>
      </c>
      <c r="U64" s="114">
        <f>L64/L52-1</f>
        <v>0.30805743917032302</v>
      </c>
      <c r="W64" s="114">
        <f t="shared" si="64"/>
        <v>0.43347947731195124</v>
      </c>
      <c r="X64" s="114">
        <f t="shared" si="65"/>
        <v>-0.41496764631457206</v>
      </c>
      <c r="Y64" s="114">
        <f t="shared" si="66"/>
        <v>0.41388135818150817</v>
      </c>
      <c r="Z64" s="114">
        <f t="shared" si="67"/>
        <v>-0.31289488969760204</v>
      </c>
      <c r="AA64" s="114">
        <f t="shared" si="68"/>
        <v>-0.38682258984597839</v>
      </c>
      <c r="AB64" s="114">
        <f t="shared" si="69"/>
        <v>-0.13410745159982074</v>
      </c>
      <c r="AC64" s="114">
        <f t="shared" si="70"/>
        <v>-0.34502455523094477</v>
      </c>
      <c r="AD64" s="114">
        <f t="shared" si="71"/>
        <v>-0.22884092154368207</v>
      </c>
    </row>
    <row r="65" spans="1:30" ht="12">
      <c r="A65" s="54">
        <v>43890</v>
      </c>
      <c r="B65" s="73">
        <v>13.5999</v>
      </c>
      <c r="C65" s="73">
        <v>28.629200000000001</v>
      </c>
      <c r="D65" s="64"/>
      <c r="E65" s="73">
        <v>7.0975999999999999</v>
      </c>
      <c r="F65" s="73">
        <v>32.889499999999998</v>
      </c>
      <c r="G65" s="73">
        <v>2.242</v>
      </c>
      <c r="H65" s="64"/>
      <c r="I65" s="73">
        <v>18.420000000000002</v>
      </c>
      <c r="J65" s="73">
        <v>23.809000000000001</v>
      </c>
      <c r="K65" s="64"/>
      <c r="L65" s="64">
        <v>42.228999999999999</v>
      </c>
      <c r="M65" s="115"/>
      <c r="N65" s="114">
        <f t="shared" si="72"/>
        <v>0.15281721779081292</v>
      </c>
      <c r="O65" s="114">
        <f t="shared" si="73"/>
        <v>0.94865162879973863</v>
      </c>
      <c r="P65" s="114">
        <f t="shared" si="74"/>
        <v>8.4662876703955003E-2</v>
      </c>
      <c r="Q65" s="114">
        <f t="shared" si="75"/>
        <v>0.73150931575650024</v>
      </c>
      <c r="R65" s="114">
        <f t="shared" ref="R65" si="79">G65/G53-1</f>
        <v>1.3585104144750684</v>
      </c>
      <c r="S65" s="114">
        <f t="shared" si="77"/>
        <v>-2.9898302585357861E-2</v>
      </c>
      <c r="T65" s="114">
        <f t="shared" si="78"/>
        <v>2.1740254892550528</v>
      </c>
      <c r="U65" s="114">
        <f t="shared" ref="U65:U76" si="80">L65/L53-1</f>
        <v>0.594214935312527</v>
      </c>
      <c r="W65" s="114">
        <f t="shared" si="64"/>
        <v>1.7005047672462137E-2</v>
      </c>
      <c r="X65" s="114">
        <f t="shared" si="65"/>
        <v>0.4741741973687601</v>
      </c>
      <c r="Y65" s="114">
        <f t="shared" si="66"/>
        <v>-4.8298425809219947E-2</v>
      </c>
      <c r="Z65" s="114">
        <f t="shared" si="67"/>
        <v>0.41854356620977007</v>
      </c>
      <c r="AA65" s="114">
        <f t="shared" si="68"/>
        <v>4.2887710484696306E-2</v>
      </c>
      <c r="AB65" s="114">
        <f t="shared" si="69"/>
        <v>-9.1854795371515974E-2</v>
      </c>
      <c r="AC65" s="114">
        <f t="shared" si="70"/>
        <v>0.90321265557678321</v>
      </c>
      <c r="AD65" s="114">
        <f t="shared" si="71"/>
        <v>0.28774433568139535</v>
      </c>
    </row>
    <row r="66" spans="1:30" ht="12">
      <c r="A66" s="54">
        <v>43921</v>
      </c>
      <c r="B66" s="73">
        <v>9.6441999999999997</v>
      </c>
      <c r="C66" s="73">
        <v>10.6173</v>
      </c>
      <c r="D66" s="64"/>
      <c r="E66" s="73">
        <v>4.4074</v>
      </c>
      <c r="F66" s="73">
        <v>12.8825</v>
      </c>
      <c r="G66" s="73">
        <v>2.9716</v>
      </c>
      <c r="H66" s="64"/>
      <c r="I66" s="73">
        <v>10.28</v>
      </c>
      <c r="J66" s="73">
        <v>9.9815000000000005</v>
      </c>
      <c r="K66" s="64"/>
      <c r="L66" s="64">
        <v>20.261499999999998</v>
      </c>
      <c r="M66" s="115"/>
      <c r="N66" s="114">
        <f t="shared" si="72"/>
        <v>-0.39117205156370338</v>
      </c>
      <c r="O66" s="114">
        <f t="shared" si="73"/>
        <v>-0.12350061502645859</v>
      </c>
      <c r="P66" s="114">
        <f t="shared" si="74"/>
        <v>-0.4778642593974719</v>
      </c>
      <c r="Q66" s="114">
        <f t="shared" si="75"/>
        <v>-0.28188390851371004</v>
      </c>
      <c r="R66" s="114">
        <f t="shared" ref="R66" si="81">G66/G54-1</f>
        <v>0.88852875754686989</v>
      </c>
      <c r="S66" s="114">
        <f t="shared" si="77"/>
        <v>-0.44294523739853264</v>
      </c>
      <c r="T66" s="114">
        <f t="shared" si="78"/>
        <v>5.0728451724282975E-2</v>
      </c>
      <c r="U66" s="114">
        <f t="shared" si="80"/>
        <v>-0.27517904542495131</v>
      </c>
      <c r="W66" s="114">
        <f t="shared" si="64"/>
        <v>-0.29086243281200597</v>
      </c>
      <c r="X66" s="114">
        <f t="shared" si="65"/>
        <v>-0.62914437008369073</v>
      </c>
      <c r="Y66" s="114">
        <f t="shared" si="66"/>
        <v>-0.37902953110910731</v>
      </c>
      <c r="Z66" s="114">
        <f t="shared" si="67"/>
        <v>-0.60830964289514888</v>
      </c>
      <c r="AA66" s="114">
        <f t="shared" si="68"/>
        <v>0.3254237288135593</v>
      </c>
      <c r="AB66" s="114">
        <f t="shared" si="69"/>
        <v>-0.44191096634093385</v>
      </c>
      <c r="AC66" s="114">
        <f t="shared" si="70"/>
        <v>-0.5807677768910916</v>
      </c>
      <c r="AD66" s="114">
        <f t="shared" si="71"/>
        <v>-0.52019938904544272</v>
      </c>
    </row>
    <row r="67" spans="1:30" ht="12">
      <c r="A67" s="54">
        <v>43951</v>
      </c>
      <c r="B67" s="73">
        <v>16.010100000000001</v>
      </c>
      <c r="C67" s="73">
        <v>15.6785</v>
      </c>
      <c r="D67" s="64"/>
      <c r="E67" s="73">
        <v>5.2412999999999998</v>
      </c>
      <c r="F67" s="73">
        <v>21.7331</v>
      </c>
      <c r="G67" s="73">
        <v>4.7141999999999999</v>
      </c>
      <c r="H67" s="64"/>
      <c r="I67" s="73">
        <v>16.8462</v>
      </c>
      <c r="J67" s="73">
        <v>14.8424</v>
      </c>
      <c r="K67" s="64"/>
      <c r="L67" s="64">
        <v>31.688600000000001</v>
      </c>
      <c r="M67" s="115"/>
      <c r="N67" s="114">
        <f t="shared" si="72"/>
        <v>0.45572831423895277</v>
      </c>
      <c r="O67" s="114">
        <f t="shared" si="73"/>
        <v>-8.610016554361255E-2</v>
      </c>
      <c r="P67" s="114">
        <f t="shared" si="74"/>
        <v>-0.1232498619962864</v>
      </c>
      <c r="Q67" s="114">
        <f t="shared" si="75"/>
        <v>5.5409598826734463E-2</v>
      </c>
      <c r="R67" s="114">
        <f t="shared" ref="R67" si="82">G67/G55-1</f>
        <v>1.9772641151951498</v>
      </c>
      <c r="S67" s="114">
        <f t="shared" si="77"/>
        <v>7.5410631411627183E-2</v>
      </c>
      <c r="T67" s="114">
        <f t="shared" si="78"/>
        <v>0.18847589001169074</v>
      </c>
      <c r="U67" s="114">
        <f t="shared" si="80"/>
        <v>0.12556520503667401</v>
      </c>
      <c r="W67" s="114">
        <f t="shared" si="64"/>
        <v>0.66007548578420217</v>
      </c>
      <c r="X67" s="114">
        <f t="shared" si="65"/>
        <v>0.47669369802115402</v>
      </c>
      <c r="Y67" s="114">
        <f t="shared" si="66"/>
        <v>0.18920451967146157</v>
      </c>
      <c r="Z67" s="114">
        <f t="shared" si="67"/>
        <v>0.6870250339607995</v>
      </c>
      <c r="AA67" s="114">
        <f t="shared" si="68"/>
        <v>0.5864180912639656</v>
      </c>
      <c r="AB67" s="114">
        <f t="shared" si="69"/>
        <v>0.63873540856031141</v>
      </c>
      <c r="AC67" s="114">
        <f t="shared" si="70"/>
        <v>0.4869909332264688</v>
      </c>
      <c r="AD67" s="114">
        <f t="shared" si="71"/>
        <v>0.56398094909064</v>
      </c>
    </row>
    <row r="68" spans="1:30" ht="12">
      <c r="A68" s="54">
        <v>43982</v>
      </c>
      <c r="B68" s="73">
        <v>12.896100000000001</v>
      </c>
      <c r="C68" s="73">
        <v>18.095099999999999</v>
      </c>
      <c r="D68" s="64"/>
      <c r="E68" s="73">
        <v>5.9117999999999995</v>
      </c>
      <c r="F68" s="73">
        <v>22.584899999999998</v>
      </c>
      <c r="G68" s="73">
        <v>2.4944999999999999</v>
      </c>
      <c r="H68" s="64"/>
      <c r="I68" s="73">
        <v>18.627500000000001</v>
      </c>
      <c r="J68" s="73">
        <v>12.3636</v>
      </c>
      <c r="K68" s="64"/>
      <c r="L68" s="64">
        <v>30.991100000000003</v>
      </c>
      <c r="M68" s="115"/>
      <c r="N68" s="114">
        <f t="shared" si="72"/>
        <v>1.1673060177449512E-2</v>
      </c>
      <c r="O68" s="114">
        <f t="shared" si="73"/>
        <v>9.903064757115243E-2</v>
      </c>
      <c r="P68" s="114">
        <f t="shared" si="74"/>
        <v>-0.360471657291216</v>
      </c>
      <c r="Q68" s="114">
        <f t="shared" si="75"/>
        <v>0.20051986434623581</v>
      </c>
      <c r="R68" s="114">
        <f t="shared" ref="R68" si="83">G68/G56-1</f>
        <v>1.1591794339132693</v>
      </c>
      <c r="S68" s="114">
        <f t="shared" si="77"/>
        <v>-7.7156686433918487E-2</v>
      </c>
      <c r="T68" s="114">
        <f t="shared" si="78"/>
        <v>0.36960928758959111</v>
      </c>
      <c r="U68" s="114">
        <f t="shared" si="80"/>
        <v>6.0903053539641316E-2</v>
      </c>
      <c r="W68" s="114">
        <f t="shared" si="64"/>
        <v>-0.19450222047332622</v>
      </c>
      <c r="X68" s="114">
        <f t="shared" si="65"/>
        <v>0.15413464298242818</v>
      </c>
      <c r="Y68" s="114">
        <f t="shared" si="66"/>
        <v>0.12792627783183552</v>
      </c>
      <c r="Z68" s="114">
        <f t="shared" si="67"/>
        <v>3.9193672324702833E-2</v>
      </c>
      <c r="AA68" s="114">
        <f t="shared" si="68"/>
        <v>-0.47085401552755501</v>
      </c>
      <c r="AB68" s="114">
        <f t="shared" si="69"/>
        <v>0.1057389797105579</v>
      </c>
      <c r="AC68" s="114">
        <f t="shared" si="70"/>
        <v>-0.167008031046192</v>
      </c>
      <c r="AD68" s="114">
        <f t="shared" si="71"/>
        <v>-2.2011070227147878E-2</v>
      </c>
    </row>
    <row r="69" spans="1:30" ht="12">
      <c r="A69" s="54">
        <v>44012</v>
      </c>
      <c r="B69" s="73">
        <v>19.979600000000001</v>
      </c>
      <c r="C69" s="73">
        <v>32.407600000000002</v>
      </c>
      <c r="D69" s="64"/>
      <c r="E69" s="73">
        <v>6.8366000000000007</v>
      </c>
      <c r="F69" s="73">
        <v>41.6479</v>
      </c>
      <c r="G69" s="73">
        <v>3.9026999999999998</v>
      </c>
      <c r="H69" s="64"/>
      <c r="I69" s="73">
        <v>29.672099999999997</v>
      </c>
      <c r="J69" s="73">
        <v>22.715</v>
      </c>
      <c r="K69" s="64"/>
      <c r="L69" s="64">
        <v>52.387099999999997</v>
      </c>
      <c r="M69" s="115"/>
      <c r="N69" s="114">
        <f t="shared" si="72"/>
        <v>0.59975018415911352</v>
      </c>
      <c r="O69" s="114">
        <f t="shared" si="73"/>
        <v>0.33598268576728851</v>
      </c>
      <c r="P69" s="114">
        <f t="shared" si="74"/>
        <v>-0.39205363971045937</v>
      </c>
      <c r="Q69" s="114">
        <f t="shared" si="75"/>
        <v>0.75990179548614201</v>
      </c>
      <c r="R69" s="114">
        <f t="shared" ref="R69" si="84">G69/G57-1</f>
        <v>1.125190590285341</v>
      </c>
      <c r="S69" s="114">
        <f t="shared" si="77"/>
        <v>9.2975541476351786E-2</v>
      </c>
      <c r="T69" s="114">
        <f t="shared" si="78"/>
        <v>1.3664909465963784</v>
      </c>
      <c r="U69" s="114">
        <f t="shared" si="80"/>
        <v>0.42563121486069444</v>
      </c>
      <c r="W69" s="114">
        <f t="shared" si="64"/>
        <v>0.54927458689061037</v>
      </c>
      <c r="X69" s="114">
        <f t="shared" si="65"/>
        <v>0.79095998364198072</v>
      </c>
      <c r="Y69" s="114">
        <f t="shared" si="66"/>
        <v>0.15643289691802864</v>
      </c>
      <c r="Z69" s="114">
        <f t="shared" si="67"/>
        <v>0.84405952649779303</v>
      </c>
      <c r="AA69" s="114">
        <f t="shared" si="68"/>
        <v>0.56452194828622959</v>
      </c>
      <c r="AB69" s="114">
        <f t="shared" si="69"/>
        <v>0.59291907126560162</v>
      </c>
      <c r="AC69" s="114">
        <f t="shared" si="70"/>
        <v>0.83724805072956099</v>
      </c>
      <c r="AD69" s="114">
        <f t="shared" si="71"/>
        <v>0.69039175763364291</v>
      </c>
    </row>
    <row r="70" spans="1:30" ht="12">
      <c r="A70" s="54">
        <v>44043</v>
      </c>
      <c r="B70" s="73">
        <v>17.738600000000002</v>
      </c>
      <c r="C70" s="73">
        <v>30.002300000000002</v>
      </c>
      <c r="D70" s="64"/>
      <c r="E70" s="73">
        <v>8.4977</v>
      </c>
      <c r="F70" s="73">
        <v>37.290599999999998</v>
      </c>
      <c r="G70" s="73">
        <v>1.9525999999999999</v>
      </c>
      <c r="H70" s="64"/>
      <c r="I70" s="73">
        <v>26.840499999999999</v>
      </c>
      <c r="J70" s="73">
        <v>20.900500000000001</v>
      </c>
      <c r="K70" s="64"/>
      <c r="L70" s="64">
        <v>47.741</v>
      </c>
      <c r="M70" s="115"/>
      <c r="N70" s="114">
        <f t="shared" si="72"/>
        <v>0.50263447691656071</v>
      </c>
      <c r="O70" s="114">
        <f t="shared" si="73"/>
        <v>0.63410330009095817</v>
      </c>
      <c r="P70" s="114">
        <f t="shared" si="74"/>
        <v>0.24428207455999051</v>
      </c>
      <c r="Q70" s="114">
        <f t="shared" si="75"/>
        <v>0.69199705981106541</v>
      </c>
      <c r="R70" s="114">
        <f t="shared" ref="R70" si="85">G70/G58-1</f>
        <v>0.50628712489392869</v>
      </c>
      <c r="S70" s="114">
        <f t="shared" si="77"/>
        <v>0.23140200122036814</v>
      </c>
      <c r="T70" s="114">
        <f t="shared" si="78"/>
        <v>1.4975503083026629</v>
      </c>
      <c r="U70" s="114">
        <f t="shared" si="80"/>
        <v>0.58265677886033851</v>
      </c>
      <c r="W70" s="114">
        <f t="shared" si="64"/>
        <v>-0.11216440769584979</v>
      </c>
      <c r="X70" s="114">
        <f t="shared" si="65"/>
        <v>-7.4220244633974808E-2</v>
      </c>
      <c r="Y70" s="114">
        <f t="shared" si="66"/>
        <v>0.24297165257584163</v>
      </c>
      <c r="Z70" s="114">
        <f t="shared" si="67"/>
        <v>-0.10462232189378096</v>
      </c>
      <c r="AA70" s="114">
        <f t="shared" si="68"/>
        <v>-0.499679708919466</v>
      </c>
      <c r="AB70" s="114">
        <f t="shared" si="69"/>
        <v>-9.5429713434505792E-2</v>
      </c>
      <c r="AC70" s="114">
        <f t="shared" si="70"/>
        <v>-7.988113581333911E-2</v>
      </c>
      <c r="AD70" s="114">
        <f t="shared" si="71"/>
        <v>-8.8687863997052641E-2</v>
      </c>
    </row>
    <row r="71" spans="1:30" ht="12">
      <c r="A71" s="54">
        <v>44074</v>
      </c>
      <c r="B71" s="73">
        <v>19.767799999999998</v>
      </c>
      <c r="C71" s="73">
        <v>23.627299999999995</v>
      </c>
      <c r="D71" s="64"/>
      <c r="E71" s="73">
        <v>8.3048000000000002</v>
      </c>
      <c r="F71" s="73">
        <v>33.024000000000001</v>
      </c>
      <c r="G71" s="73">
        <v>2.0663</v>
      </c>
      <c r="H71" s="64"/>
      <c r="I71" s="73">
        <v>25.230599999999999</v>
      </c>
      <c r="J71" s="73">
        <v>18.1645</v>
      </c>
      <c r="K71" s="64"/>
      <c r="L71" s="64">
        <v>43.395099999999999</v>
      </c>
      <c r="M71" s="115"/>
      <c r="N71" s="114">
        <f t="shared" si="72"/>
        <v>0.24986880291352342</v>
      </c>
      <c r="O71" s="114">
        <f t="shared" si="73"/>
        <v>-3.3114258957727127E-3</v>
      </c>
      <c r="P71" s="114">
        <f t="shared" si="74"/>
        <v>-0.15847072056096545</v>
      </c>
      <c r="Q71" s="114">
        <f t="shared" si="75"/>
        <v>0.1832190983257076</v>
      </c>
      <c r="R71" s="114">
        <f t="shared" ref="R71" si="86">G71/G59-1</f>
        <v>0.18568887358696262</v>
      </c>
      <c r="S71" s="114">
        <f t="shared" si="77"/>
        <v>8.3155888312669735E-2</v>
      </c>
      <c r="T71" s="114">
        <f t="shared" si="78"/>
        <v>0.11932388881015021</v>
      </c>
      <c r="U71" s="114">
        <f t="shared" si="80"/>
        <v>9.8006917718620468E-2</v>
      </c>
      <c r="W71" s="114">
        <f t="shared" si="64"/>
        <v>0.11439459709334421</v>
      </c>
      <c r="X71" s="114">
        <f t="shared" si="65"/>
        <v>-0.21248370958226559</v>
      </c>
      <c r="Y71" s="114">
        <f t="shared" si="66"/>
        <v>-2.2700260070371958E-2</v>
      </c>
      <c r="Z71" s="114">
        <f t="shared" si="67"/>
        <v>-0.11441489276117833</v>
      </c>
      <c r="AA71" s="114">
        <f t="shared" si="68"/>
        <v>5.8230052238041674E-2</v>
      </c>
      <c r="AB71" s="114">
        <f t="shared" si="69"/>
        <v>-5.9980253721055865E-2</v>
      </c>
      <c r="AC71" s="114">
        <f t="shared" si="70"/>
        <v>-0.1309059591875793</v>
      </c>
      <c r="AD71" s="114">
        <f t="shared" si="71"/>
        <v>-9.1030770197524147E-2</v>
      </c>
    </row>
    <row r="72" spans="1:30" ht="12">
      <c r="A72" s="54">
        <v>44104</v>
      </c>
      <c r="B72" s="73">
        <v>17.544599999999999</v>
      </c>
      <c r="C72" s="73">
        <v>35.968800000000002</v>
      </c>
      <c r="D72" s="64"/>
      <c r="E72" s="73">
        <v>10.7492</v>
      </c>
      <c r="F72" s="73">
        <v>40.967200000000005</v>
      </c>
      <c r="G72" s="73">
        <v>1.7970000000000002</v>
      </c>
      <c r="H72" s="64"/>
      <c r="I72" s="73">
        <v>30.4909</v>
      </c>
      <c r="J72" s="73">
        <v>23.022400000000001</v>
      </c>
      <c r="K72" s="64"/>
      <c r="L72" s="64">
        <v>53.513300000000001</v>
      </c>
      <c r="M72" s="115"/>
      <c r="N72" s="114">
        <f t="shared" si="72"/>
        <v>2.4705634987384206E-2</v>
      </c>
      <c r="O72" s="114">
        <f t="shared" si="73"/>
        <v>0.77072810515433487</v>
      </c>
      <c r="P72" s="114">
        <f t="shared" si="74"/>
        <v>0.39420744756741333</v>
      </c>
      <c r="Q72" s="114">
        <f t="shared" si="75"/>
        <v>0.45280971395743075</v>
      </c>
      <c r="R72" s="114">
        <f t="shared" ref="R72" si="87">G72/G60-1</f>
        <v>0.177511303322194</v>
      </c>
      <c r="S72" s="114">
        <f t="shared" si="77"/>
        <v>0.31156066380474723</v>
      </c>
      <c r="T72" s="114">
        <f t="shared" si="78"/>
        <v>0.62281573586528238</v>
      </c>
      <c r="U72" s="114">
        <f t="shared" si="80"/>
        <v>0.4295182251666243</v>
      </c>
      <c r="W72" s="114">
        <f t="shared" si="64"/>
        <v>-0.11246572709153269</v>
      </c>
      <c r="X72" s="114">
        <f t="shared" si="65"/>
        <v>0.5223406821769736</v>
      </c>
      <c r="Y72" s="114">
        <f t="shared" si="66"/>
        <v>0.29433580579905594</v>
      </c>
      <c r="Z72" s="114">
        <f t="shared" si="67"/>
        <v>0.24052810077519382</v>
      </c>
      <c r="AA72" s="114">
        <f t="shared" si="68"/>
        <v>-0.1303295746019455</v>
      </c>
      <c r="AB72" s="114">
        <f t="shared" si="69"/>
        <v>0.20848889840114793</v>
      </c>
      <c r="AC72" s="114">
        <f t="shared" si="70"/>
        <v>0.26743923587216822</v>
      </c>
      <c r="AD72" s="114">
        <f t="shared" si="71"/>
        <v>0.2331645738804613</v>
      </c>
    </row>
    <row r="73" spans="1:30" ht="12">
      <c r="A73" s="54">
        <v>44135</v>
      </c>
      <c r="B73" s="73">
        <v>32.707699999999996</v>
      </c>
      <c r="C73" s="73">
        <v>40.739500000000007</v>
      </c>
      <c r="D73" s="64"/>
      <c r="E73" s="73">
        <v>19.5627</v>
      </c>
      <c r="F73" s="73">
        <v>52.045000000000002</v>
      </c>
      <c r="G73" s="73">
        <v>1.8394999999999999</v>
      </c>
      <c r="H73" s="64"/>
      <c r="I73" s="73">
        <v>40.872300000000003</v>
      </c>
      <c r="J73" s="73">
        <v>32.5749</v>
      </c>
      <c r="K73" s="64"/>
      <c r="L73" s="64">
        <v>73.447200000000009</v>
      </c>
      <c r="M73" s="115"/>
      <c r="N73" s="114">
        <f t="shared" si="72"/>
        <v>0.53866454660068097</v>
      </c>
      <c r="O73" s="114">
        <f t="shared" si="73"/>
        <v>0.18015040294780515</v>
      </c>
      <c r="P73" s="114">
        <f t="shared" si="74"/>
        <v>0.47639676082805682</v>
      </c>
      <c r="Q73" s="114">
        <f t="shared" si="75"/>
        <v>0.27682071763972793</v>
      </c>
      <c r="R73" s="114">
        <f t="shared" ref="R73" si="88">G73/G61-1</f>
        <v>4.1560500537908274E-2</v>
      </c>
      <c r="S73" s="114">
        <f t="shared" si="77"/>
        <v>0.2844765274888279</v>
      </c>
      <c r="T73" s="114">
        <f t="shared" si="78"/>
        <v>0.35968961832570878</v>
      </c>
      <c r="U73" s="114">
        <f t="shared" si="80"/>
        <v>0.31678194550520122</v>
      </c>
      <c r="W73" s="114">
        <f t="shared" si="64"/>
        <v>0.86426022821836912</v>
      </c>
      <c r="X73" s="114">
        <f t="shared" si="65"/>
        <v>0.13263439425279699</v>
      </c>
      <c r="Y73" s="114">
        <f t="shared" si="66"/>
        <v>0.81992148252893227</v>
      </c>
      <c r="Z73" s="114">
        <f t="shared" si="67"/>
        <v>0.27040656915776506</v>
      </c>
      <c r="AA73" s="114">
        <f t="shared" si="68"/>
        <v>2.3650528658875736E-2</v>
      </c>
      <c r="AB73" s="114">
        <f t="shared" si="69"/>
        <v>0.34047535494196635</v>
      </c>
      <c r="AC73" s="114">
        <f t="shared" si="70"/>
        <v>0.41492198901938981</v>
      </c>
      <c r="AD73" s="114">
        <f t="shared" si="71"/>
        <v>0.37250365796914053</v>
      </c>
    </row>
    <row r="74" spans="1:30" ht="12">
      <c r="A74" s="54">
        <v>44165</v>
      </c>
      <c r="B74" s="73">
        <v>11.6296</v>
      </c>
      <c r="C74" s="73">
        <v>9.7296999999999993</v>
      </c>
      <c r="D74" s="64"/>
      <c r="E74" s="73">
        <v>3.4903999999999997</v>
      </c>
      <c r="F74" s="73">
        <v>16.1312</v>
      </c>
      <c r="G74" s="73">
        <v>1.7377</v>
      </c>
      <c r="H74" s="64"/>
      <c r="I74" s="73">
        <v>12.7845</v>
      </c>
      <c r="J74" s="73">
        <v>8.5747999999999998</v>
      </c>
      <c r="K74" s="64"/>
      <c r="L74" s="64">
        <v>21.359299999999998</v>
      </c>
      <c r="M74" s="115"/>
      <c r="N74" s="114">
        <f t="shared" si="72"/>
        <v>-0.13718682068745502</v>
      </c>
      <c r="O74" s="114">
        <f t="shared" si="73"/>
        <v>-0.71258293404859951</v>
      </c>
      <c r="P74" s="114">
        <f t="shared" si="74"/>
        <v>-0.55177727552907341</v>
      </c>
      <c r="Q74" s="114">
        <f t="shared" si="75"/>
        <v>-0.5758407614840525</v>
      </c>
      <c r="R74" s="114">
        <f t="shared" ref="R74" si="89">G74/G62-1</f>
        <v>0.14874066239174999</v>
      </c>
      <c r="S74" s="114">
        <f t="shared" si="77"/>
        <v>-0.44722129740527594</v>
      </c>
      <c r="T74" s="114">
        <f t="shared" si="78"/>
        <v>-0.64571626892311773</v>
      </c>
      <c r="U74" s="114">
        <f t="shared" si="80"/>
        <v>-0.54872398369775355</v>
      </c>
      <c r="W74" s="114">
        <f t="shared" si="64"/>
        <v>-0.64443846556009743</v>
      </c>
      <c r="X74" s="114">
        <f t="shared" si="65"/>
        <v>-0.76117281753580679</v>
      </c>
      <c r="Y74" s="114">
        <f t="shared" si="66"/>
        <v>-0.82157882091940282</v>
      </c>
      <c r="Z74" s="114">
        <f t="shared" si="67"/>
        <v>-0.6900528388894227</v>
      </c>
      <c r="AA74" s="114">
        <f t="shared" si="68"/>
        <v>-5.5341125305789607E-2</v>
      </c>
      <c r="AB74" s="114">
        <f t="shared" si="69"/>
        <v>-0.68720869635425463</v>
      </c>
      <c r="AC74" s="114">
        <f t="shared" si="70"/>
        <v>-0.73676665162441024</v>
      </c>
      <c r="AD74" s="114">
        <f t="shared" si="71"/>
        <v>-0.7091883693319827</v>
      </c>
    </row>
    <row r="75" spans="1:30" ht="12">
      <c r="A75" s="54">
        <v>44196</v>
      </c>
      <c r="B75" s="73">
        <v>14.750300000000001</v>
      </c>
      <c r="C75" s="73">
        <v>19.990499999999997</v>
      </c>
      <c r="D75" s="64"/>
      <c r="E75" s="73">
        <v>5.3928999999999991</v>
      </c>
      <c r="F75" s="73">
        <v>24.037199999999999</v>
      </c>
      <c r="G75" s="73">
        <v>5.3106999999999998</v>
      </c>
      <c r="H75" s="64"/>
      <c r="I75" s="73">
        <v>24.941500000000001</v>
      </c>
      <c r="J75" s="73">
        <v>9.7992999999999988</v>
      </c>
      <c r="K75" s="64"/>
      <c r="L75" s="64">
        <v>34.7408</v>
      </c>
      <c r="M75" s="115"/>
      <c r="N75" s="114">
        <f t="shared" si="72"/>
        <v>0.58117422577636768</v>
      </c>
      <c r="O75" s="114">
        <f t="shared" si="73"/>
        <v>-0.39779669594765588</v>
      </c>
      <c r="P75" s="114">
        <f t="shared" si="74"/>
        <v>2.2408857375774804E-2</v>
      </c>
      <c r="Q75" s="114">
        <f t="shared" si="75"/>
        <v>-0.28765158430043036</v>
      </c>
      <c r="R75" s="114">
        <f t="shared" ref="R75" si="90">G75/G63-1</f>
        <v>0.51474614945807162</v>
      </c>
      <c r="S75" s="114">
        <f t="shared" si="77"/>
        <v>6.4761254242353239E-2</v>
      </c>
      <c r="T75" s="114">
        <f t="shared" si="78"/>
        <v>-0.48694227164682358</v>
      </c>
      <c r="U75" s="114">
        <f t="shared" si="80"/>
        <v>-0.18303652264705117</v>
      </c>
      <c r="W75" s="114">
        <f t="shared" si="64"/>
        <v>0.26834112953154032</v>
      </c>
      <c r="X75" s="114">
        <f t="shared" si="65"/>
        <v>1.0545854445666358</v>
      </c>
      <c r="Y75" s="114">
        <f t="shared" si="66"/>
        <v>0.54506646802658709</v>
      </c>
      <c r="Z75" s="114">
        <f t="shared" si="67"/>
        <v>0.4901061297361633</v>
      </c>
      <c r="AA75" s="114">
        <f t="shared" si="68"/>
        <v>2.056166196696783</v>
      </c>
      <c r="AB75" s="114">
        <f t="shared" si="69"/>
        <v>0.95091712620751712</v>
      </c>
      <c r="AC75" s="114">
        <f t="shared" si="70"/>
        <v>0.14280216448197036</v>
      </c>
      <c r="AD75" s="114">
        <f t="shared" si="71"/>
        <v>0.62649525031251052</v>
      </c>
    </row>
    <row r="76" spans="1:30" ht="12">
      <c r="A76" s="54">
        <v>44227</v>
      </c>
      <c r="B76" s="73">
        <v>11.816700000000001</v>
      </c>
      <c r="C76" s="73">
        <v>16.108899999999998</v>
      </c>
      <c r="D76" s="64"/>
      <c r="E76" s="73">
        <v>5.1298999999999992</v>
      </c>
      <c r="F76" s="73">
        <v>21.248699999999999</v>
      </c>
      <c r="G76" s="73">
        <v>1.5470000000000002</v>
      </c>
      <c r="H76" s="64"/>
      <c r="I76" s="73">
        <v>16.537800000000001</v>
      </c>
      <c r="J76" s="73">
        <v>11.387799999999999</v>
      </c>
      <c r="K76" s="64"/>
      <c r="L76" s="64">
        <v>27.925599999999999</v>
      </c>
      <c r="M76" s="115"/>
      <c r="N76" s="114">
        <f t="shared" si="72"/>
        <v>-0.11634324172742549</v>
      </c>
      <c r="O76" s="114">
        <f t="shared" si="73"/>
        <v>-0.17052084137895518</v>
      </c>
      <c r="P76" s="114">
        <f t="shared" si="74"/>
        <v>-0.31214299123065803</v>
      </c>
      <c r="Q76" s="114">
        <f t="shared" si="75"/>
        <v>-8.3531015207846226E-2</v>
      </c>
      <c r="R76" s="114">
        <f t="shared" ref="R76" si="91">G76/G64-1</f>
        <v>-0.28039817657456501</v>
      </c>
      <c r="S76" s="114">
        <f t="shared" si="77"/>
        <v>-0.18465126139495425</v>
      </c>
      <c r="T76" s="114">
        <f t="shared" si="78"/>
        <v>-8.969696000767402E-2</v>
      </c>
      <c r="U76" s="114">
        <f t="shared" si="80"/>
        <v>-0.14842801817461049</v>
      </c>
      <c r="W76" s="114">
        <f t="shared" si="64"/>
        <v>-0.19888409049307476</v>
      </c>
      <c r="X76" s="114">
        <f t="shared" si="65"/>
        <v>-0.19417223181010979</v>
      </c>
      <c r="Y76" s="114">
        <f t="shared" si="66"/>
        <v>-4.8767824361660717E-2</v>
      </c>
      <c r="Z76" s="114">
        <f t="shared" si="67"/>
        <v>-0.11600768808347062</v>
      </c>
      <c r="AA76" s="114">
        <f t="shared" si="68"/>
        <v>-0.70870130114674146</v>
      </c>
      <c r="AB76" s="114">
        <f t="shared" si="69"/>
        <v>-0.33693643124912298</v>
      </c>
      <c r="AC76" s="114">
        <f t="shared" si="70"/>
        <v>0.16210341555009022</v>
      </c>
      <c r="AD76" s="114">
        <f t="shared" si="71"/>
        <v>-0.1961727997052457</v>
      </c>
    </row>
    <row r="77" spans="1:30" ht="12">
      <c r="A77" s="54">
        <v>44255</v>
      </c>
      <c r="B77" s="73">
        <v>12.874399999999998</v>
      </c>
      <c r="C77" s="73">
        <v>22.936499999999999</v>
      </c>
      <c r="D77" s="64"/>
      <c r="E77" s="73">
        <v>8.3657000000000004</v>
      </c>
      <c r="F77" s="73">
        <v>25.036499999999997</v>
      </c>
      <c r="G77" s="73">
        <v>2.4087000000000001</v>
      </c>
      <c r="H77" s="64"/>
      <c r="I77" s="73">
        <v>25.183400000000002</v>
      </c>
      <c r="J77" s="73">
        <v>10.6275</v>
      </c>
      <c r="K77" s="64"/>
      <c r="L77" s="64">
        <v>35.810900000000004</v>
      </c>
      <c r="M77" s="115"/>
      <c r="N77" s="114">
        <f t="shared" ref="N77:N78" si="92">B77/B65-1</f>
        <v>-5.3345980485150823E-2</v>
      </c>
      <c r="O77" s="114">
        <f t="shared" ref="O77:O78" si="93">C77/C65-1</f>
        <v>-0.19884244058513689</v>
      </c>
      <c r="P77" s="114">
        <f t="shared" ref="P77:P78" si="94">E77/E65-1</f>
        <v>0.17866602795311093</v>
      </c>
      <c r="Q77" s="114">
        <f t="shared" ref="Q77:Q78" si="95">F77/F65-1</f>
        <v>-0.23876921205855983</v>
      </c>
      <c r="R77" s="114">
        <f t="shared" ref="R77:R78" si="96">G77/G65-1</f>
        <v>7.435325602140952E-2</v>
      </c>
      <c r="S77" s="114">
        <f t="shared" ref="S77:S78" si="97">I77/I65-1</f>
        <v>0.36717698154180245</v>
      </c>
      <c r="T77" s="114">
        <f t="shared" ref="T77:T78" si="98">J77/J65-1</f>
        <v>-0.55363517997395939</v>
      </c>
      <c r="U77" s="114">
        <f t="shared" ref="U77:U78" si="99">L77/L65-1</f>
        <v>-0.15198323427028804</v>
      </c>
      <c r="W77" s="114">
        <f t="shared" ref="W77:W78" si="100">B77/B76-1</f>
        <v>8.9508915348616602E-2</v>
      </c>
      <c r="X77" s="114">
        <f t="shared" ref="X77:X78" si="101">C77/C76-1</f>
        <v>0.4238402373843031</v>
      </c>
      <c r="Y77" s="114">
        <f t="shared" ref="Y77:Y78" si="102">E77/E76-1</f>
        <v>0.63077252967894148</v>
      </c>
      <c r="Z77" s="114">
        <f t="shared" ref="Z77:Z78" si="103">F77/F76-1</f>
        <v>0.17826031710175205</v>
      </c>
      <c r="AA77" s="114">
        <f t="shared" ref="AA77:AA78" si="104">G77/G76-1</f>
        <v>0.55701357466063328</v>
      </c>
      <c r="AB77" s="114">
        <f t="shared" ref="AB77:AB78" si="105">I77/I76-1</f>
        <v>0.52277812042714267</v>
      </c>
      <c r="AC77" s="114">
        <f t="shared" ref="AC77:AC78" si="106">J77/J76-1</f>
        <v>-6.6764432111557914E-2</v>
      </c>
      <c r="AD77" s="114">
        <f t="shared" ref="AD77:AD78" si="107">L77/L76-1</f>
        <v>0.28236814965479717</v>
      </c>
    </row>
    <row r="78" spans="1:30" ht="12">
      <c r="A78" s="54">
        <v>44286</v>
      </c>
      <c r="B78" s="73">
        <v>18.575499999999998</v>
      </c>
      <c r="C78" s="73">
        <v>28.807199999999998</v>
      </c>
      <c r="D78" s="64"/>
      <c r="E78" s="73">
        <v>9.2795000000000005</v>
      </c>
      <c r="F78" s="73">
        <v>36.316399999999994</v>
      </c>
      <c r="G78" s="73">
        <v>1.7867999999999999</v>
      </c>
      <c r="H78" s="64"/>
      <c r="I78" s="73">
        <v>31.479700000000001</v>
      </c>
      <c r="J78" s="73">
        <v>15.903</v>
      </c>
      <c r="K78" s="64"/>
      <c r="L78" s="64">
        <v>47.3827</v>
      </c>
      <c r="M78" s="115"/>
      <c r="N78" s="114">
        <f t="shared" si="92"/>
        <v>0.92607992368470149</v>
      </c>
      <c r="O78" s="114">
        <f t="shared" si="93"/>
        <v>1.7132321776722894</v>
      </c>
      <c r="P78" s="114">
        <f t="shared" si="94"/>
        <v>1.1054363116576669</v>
      </c>
      <c r="Q78" s="114">
        <f t="shared" si="95"/>
        <v>1.8190490976130405</v>
      </c>
      <c r="R78" s="114">
        <f t="shared" si="96"/>
        <v>-0.3987077668596043</v>
      </c>
      <c r="S78" s="114">
        <f t="shared" si="97"/>
        <v>2.0622276264591441</v>
      </c>
      <c r="T78" s="114">
        <f t="shared" si="98"/>
        <v>0.59324750788959579</v>
      </c>
      <c r="U78" s="114">
        <f t="shared" si="99"/>
        <v>1.3385583495792517</v>
      </c>
      <c r="W78" s="114">
        <f t="shared" si="100"/>
        <v>0.44282451997763017</v>
      </c>
      <c r="X78" s="114">
        <f t="shared" si="101"/>
        <v>0.25595448302923285</v>
      </c>
      <c r="Y78" s="114">
        <f t="shared" si="102"/>
        <v>0.10923174390666657</v>
      </c>
      <c r="Z78" s="114">
        <f t="shared" si="103"/>
        <v>0.45053821420725737</v>
      </c>
      <c r="AA78" s="114">
        <f t="shared" si="104"/>
        <v>-0.25818906464067759</v>
      </c>
      <c r="AB78" s="114">
        <f t="shared" si="105"/>
        <v>0.25001786891364941</v>
      </c>
      <c r="AC78" s="114">
        <f t="shared" si="106"/>
        <v>0.49640084685956265</v>
      </c>
      <c r="AD78" s="114">
        <f t="shared" si="107"/>
        <v>0.32313625181159922</v>
      </c>
    </row>
    <row r="79" spans="1:30" ht="12">
      <c r="A79" s="54">
        <v>44316</v>
      </c>
      <c r="B79" s="73">
        <v>14.691500000000001</v>
      </c>
      <c r="C79" s="73">
        <v>22.040699999999998</v>
      </c>
      <c r="D79" s="64"/>
      <c r="E79" s="73">
        <v>9.1648999999999994</v>
      </c>
      <c r="F79" s="73">
        <v>26.4998</v>
      </c>
      <c r="G79" s="73">
        <v>1.0675000000000001</v>
      </c>
      <c r="H79" s="64"/>
      <c r="I79" s="73">
        <v>24.2135</v>
      </c>
      <c r="J79" s="73">
        <v>12.518700000000001</v>
      </c>
      <c r="K79" s="64"/>
      <c r="L79" s="64">
        <v>36.732199999999999</v>
      </c>
      <c r="M79" s="115"/>
      <c r="N79" s="114">
        <f t="shared" ref="N79" si="108">B79/B67-1</f>
        <v>-8.2360509928107839E-2</v>
      </c>
      <c r="O79" s="114">
        <f t="shared" ref="O79" si="109">C79/C67-1</f>
        <v>0.40579137034792856</v>
      </c>
      <c r="P79" s="114">
        <f t="shared" ref="P79" si="110">E79/E67-1</f>
        <v>0.74859290634003006</v>
      </c>
      <c r="Q79" s="114">
        <f t="shared" ref="Q79" si="111">F79/F67-1</f>
        <v>0.21932904187621638</v>
      </c>
      <c r="R79" s="114">
        <f t="shared" ref="R79" si="112">G79/G67-1</f>
        <v>-0.77355648890585882</v>
      </c>
      <c r="S79" s="114">
        <f t="shared" ref="S79" si="113">I79/I67-1</f>
        <v>0.4373271123458109</v>
      </c>
      <c r="T79" s="114">
        <f t="shared" ref="T79" si="114">J79/J67-1</f>
        <v>-0.15655823855980155</v>
      </c>
      <c r="U79" s="114">
        <f t="shared" ref="U79" si="115">L79/L67-1</f>
        <v>0.15916133877798311</v>
      </c>
      <c r="W79" s="114">
        <f t="shared" ref="W79" si="116">B79/B78-1</f>
        <v>-0.20909262200209944</v>
      </c>
      <c r="X79" s="114">
        <f t="shared" ref="X79" si="117">C79/C78-1</f>
        <v>-0.23488919436807465</v>
      </c>
      <c r="Y79" s="114">
        <f t="shared" ref="Y79" si="118">E79/E78-1</f>
        <v>-1.2349803329920861E-2</v>
      </c>
      <c r="Z79" s="114">
        <f t="shared" ref="Z79" si="119">F79/F78-1</f>
        <v>-0.27030762961086441</v>
      </c>
      <c r="AA79" s="114">
        <f t="shared" ref="AA79" si="120">G79/G78-1</f>
        <v>-0.40256324154913803</v>
      </c>
      <c r="AB79" s="114">
        <f t="shared" ref="AB79" si="121">I79/I78-1</f>
        <v>-0.23082176767885343</v>
      </c>
      <c r="AC79" s="114">
        <f t="shared" ref="AC79" si="122">J79/J78-1</f>
        <v>-0.21280890398038099</v>
      </c>
      <c r="AD79" s="114">
        <f t="shared" ref="AD79" si="123">L79/L78-1</f>
        <v>-0.2247761313728428</v>
      </c>
    </row>
    <row r="80" spans="1:30" ht="12">
      <c r="A80" s="54">
        <v>44347</v>
      </c>
      <c r="B80" s="73">
        <v>14.828199999999999</v>
      </c>
      <c r="C80" s="73">
        <v>19.553699999999999</v>
      </c>
      <c r="D80" s="64"/>
      <c r="E80" s="73">
        <v>8.8242999999999991</v>
      </c>
      <c r="F80" s="73">
        <v>24.248699999999999</v>
      </c>
      <c r="G80" s="73">
        <v>1.3089</v>
      </c>
      <c r="H80" s="64"/>
      <c r="I80" s="73">
        <v>22.505299999999998</v>
      </c>
      <c r="J80" s="73">
        <v>11.876700000000001</v>
      </c>
      <c r="K80" s="64"/>
      <c r="L80" s="64">
        <v>34.381999999999998</v>
      </c>
      <c r="M80" s="115"/>
      <c r="N80" s="114">
        <f t="shared" ref="N80" si="124">B80/B68-1</f>
        <v>0.14982048836469919</v>
      </c>
      <c r="O80" s="114">
        <f t="shared" ref="O80" si="125">C80/C68-1</f>
        <v>8.0607457267437121E-2</v>
      </c>
      <c r="P80" s="114">
        <f t="shared" ref="P80" si="126">E80/E68-1</f>
        <v>0.49265875029601802</v>
      </c>
      <c r="Q80" s="114">
        <f t="shared" ref="Q80" si="127">F80/F68-1</f>
        <v>7.366869014252897E-2</v>
      </c>
      <c r="R80" s="114">
        <f t="shared" ref="R80" si="128">G80/G68-1</f>
        <v>-0.47528562838244137</v>
      </c>
      <c r="S80" s="114">
        <f t="shared" ref="S80" si="129">I80/I68-1</f>
        <v>0.2081760837471478</v>
      </c>
      <c r="T80" s="114">
        <f t="shared" ref="T80" si="130">J80/J68-1</f>
        <v>-3.9381733475686631E-2</v>
      </c>
      <c r="U80" s="114">
        <f t="shared" ref="U80" si="131">L80/L68-1</f>
        <v>0.10941528374275178</v>
      </c>
      <c r="W80" s="114">
        <f t="shared" ref="W80" si="132">B80/B79-1</f>
        <v>9.3046999965964439E-3</v>
      </c>
      <c r="X80" s="114">
        <f t="shared" ref="X80" si="133">C80/C79-1</f>
        <v>-0.11283670663817391</v>
      </c>
      <c r="Y80" s="114">
        <f t="shared" ref="Y80" si="134">E80/E79-1</f>
        <v>-3.7163526061386398E-2</v>
      </c>
      <c r="Z80" s="114">
        <f t="shared" ref="Z80" si="135">F80/F79-1</f>
        <v>-8.4947810926874978E-2</v>
      </c>
      <c r="AA80" s="114">
        <f t="shared" ref="AA80" si="136">G80/G79-1</f>
        <v>0.22613583138173277</v>
      </c>
      <c r="AB80" s="114">
        <f t="shared" ref="AB80" si="137">I80/I79-1</f>
        <v>-7.0547421892745876E-2</v>
      </c>
      <c r="AC80" s="114">
        <f t="shared" ref="AC80" si="138">J80/J79-1</f>
        <v>-5.1283280212801596E-2</v>
      </c>
      <c r="AD80" s="114">
        <f t="shared" ref="AD80" si="139">L80/L79-1</f>
        <v>-6.3982010334257211E-2</v>
      </c>
    </row>
    <row r="81" spans="1:30" ht="12">
      <c r="A81" s="54">
        <v>44377</v>
      </c>
      <c r="B81" s="73">
        <v>18.766000000000002</v>
      </c>
      <c r="C81" s="73">
        <v>30.193000000000001</v>
      </c>
      <c r="D81" s="64"/>
      <c r="E81" s="73">
        <v>11.1629</v>
      </c>
      <c r="F81" s="73">
        <v>36.344999999999999</v>
      </c>
      <c r="G81" s="73">
        <v>1.4511000000000001</v>
      </c>
      <c r="H81" s="64"/>
      <c r="I81" s="73">
        <v>33.867400000000004</v>
      </c>
      <c r="J81" s="73">
        <v>15.0916</v>
      </c>
      <c r="K81" s="64"/>
      <c r="L81" s="64">
        <v>48.959000000000003</v>
      </c>
      <c r="M81" s="115"/>
      <c r="N81" s="114">
        <f t="shared" ref="N81" si="140">B81/B69-1</f>
        <v>-6.0741956795931862E-2</v>
      </c>
      <c r="O81" s="114">
        <f t="shared" ref="O81" si="141">C81/C69-1</f>
        <v>-6.833582246139791E-2</v>
      </c>
      <c r="P81" s="114">
        <f t="shared" ref="P81" si="142">E81/E69-1</f>
        <v>0.63281455694350974</v>
      </c>
      <c r="Q81" s="114">
        <f t="shared" ref="Q81" si="143">F81/F69-1</f>
        <v>-0.12732694805740508</v>
      </c>
      <c r="R81" s="114">
        <f t="shared" ref="R81" si="144">G81/G69-1</f>
        <v>-0.62818049042970248</v>
      </c>
      <c r="S81" s="114">
        <f t="shared" ref="S81" si="145">I81/I69-1</f>
        <v>0.14138871195500169</v>
      </c>
      <c r="T81" s="114">
        <f t="shared" ref="T81" si="146">J81/J69-1</f>
        <v>-0.33561082984811796</v>
      </c>
      <c r="U81" s="114">
        <f t="shared" ref="U81" si="147">L81/L69-1</f>
        <v>-6.5437865428702779E-2</v>
      </c>
      <c r="W81" s="114">
        <f t="shared" ref="W81" si="148">B81/B80-1</f>
        <v>0.26556156512590889</v>
      </c>
      <c r="X81" s="114">
        <f t="shared" ref="X81" si="149">C81/C80-1</f>
        <v>0.54410674194653708</v>
      </c>
      <c r="Y81" s="114">
        <f t="shared" ref="Y81" si="150">E81/E80-1</f>
        <v>0.26501818841154567</v>
      </c>
      <c r="Z81" s="114">
        <f t="shared" ref="Z81" si="151">F81/F80-1</f>
        <v>0.49884323695703281</v>
      </c>
      <c r="AA81" s="114">
        <f t="shared" ref="AA81" si="152">G81/G80-1</f>
        <v>0.10864084345633751</v>
      </c>
      <c r="AB81" s="114">
        <f t="shared" ref="AB81" si="153">I81/I80-1</f>
        <v>0.50486329886737824</v>
      </c>
      <c r="AC81" s="114">
        <f t="shared" ref="AC81" si="154">J81/J80-1</f>
        <v>0.27068966968939168</v>
      </c>
      <c r="AD81" s="114">
        <f t="shared" ref="AD81" si="155">L81/L80-1</f>
        <v>0.42397184573323266</v>
      </c>
    </row>
    <row r="82" spans="1:30" ht="12">
      <c r="A82" s="54">
        <v>44408</v>
      </c>
      <c r="B82" s="73">
        <v>12.5731</v>
      </c>
      <c r="C82" s="73">
        <v>23.699800000000003</v>
      </c>
      <c r="D82" s="64"/>
      <c r="E82" s="73">
        <v>8.6949000000000005</v>
      </c>
      <c r="F82" s="73">
        <v>26.741000000000003</v>
      </c>
      <c r="G82" s="73">
        <v>0.83699999999999986</v>
      </c>
      <c r="H82" s="64"/>
      <c r="I82" s="73">
        <v>26.028099999999998</v>
      </c>
      <c r="J82" s="73">
        <v>10.2448</v>
      </c>
      <c r="K82" s="64"/>
      <c r="L82" s="64">
        <v>36.2729</v>
      </c>
      <c r="M82" s="115"/>
      <c r="N82" s="114">
        <f t="shared" ref="N82:N83" si="156">B82/B70-1</f>
        <v>-0.29120110944493938</v>
      </c>
      <c r="O82" s="114">
        <f t="shared" ref="O82:O83" si="157">C82/C70-1</f>
        <v>-0.21006722817917289</v>
      </c>
      <c r="P82" s="114">
        <f t="shared" ref="P82:P83" si="158">E82/E70-1</f>
        <v>2.3206279346176029E-2</v>
      </c>
      <c r="Q82" s="114">
        <f t="shared" ref="Q82:Q83" si="159">F82/F70-1</f>
        <v>-0.28290239363271164</v>
      </c>
      <c r="R82" s="114">
        <f t="shared" ref="R82:R83" si="160">G82/G70-1</f>
        <v>-0.57134077640069658</v>
      </c>
      <c r="S82" s="114">
        <f t="shared" ref="S82:S83" si="161">I82/I70-1</f>
        <v>-3.0267692479648334E-2</v>
      </c>
      <c r="T82" s="114">
        <f t="shared" ref="T82:T83" si="162">J82/J70-1</f>
        <v>-0.50982990837539777</v>
      </c>
      <c r="U82" s="114">
        <f t="shared" ref="U82:U83" si="163">L82/L70-1</f>
        <v>-0.24021490961647218</v>
      </c>
      <c r="W82" s="114">
        <f t="shared" ref="W82:W83" si="164">B82/B81-1</f>
        <v>-0.33000639454332303</v>
      </c>
      <c r="X82" s="114">
        <f t="shared" ref="X82:X83" si="165">C82/C81-1</f>
        <v>-0.2150564700427251</v>
      </c>
      <c r="Y82" s="114">
        <f t="shared" ref="Y82:Y83" si="166">E82/E81-1</f>
        <v>-0.22108950183196119</v>
      </c>
      <c r="Z82" s="114">
        <f t="shared" ref="Z82:Z83" si="167">F82/F81-1</f>
        <v>-0.26424542578071253</v>
      </c>
      <c r="AA82" s="114">
        <f t="shared" ref="AA82:AA83" si="168">G82/G81-1</f>
        <v>-0.42319619598924962</v>
      </c>
      <c r="AB82" s="114">
        <f t="shared" ref="AB82:AB83" si="169">I82/I81-1</f>
        <v>-0.2314703815468564</v>
      </c>
      <c r="AC82" s="114">
        <f t="shared" ref="AC82:AC83" si="170">J82/J81-1</f>
        <v>-0.32115879032044314</v>
      </c>
      <c r="AD82" s="114">
        <f t="shared" ref="AD82:AD83" si="171">L82/L81-1</f>
        <v>-0.25911681202638948</v>
      </c>
    </row>
    <row r="83" spans="1:30" ht="12">
      <c r="A83" s="54">
        <v>44439</v>
      </c>
      <c r="B83" s="73">
        <v>15.4879</v>
      </c>
      <c r="C83" s="73">
        <v>26.141400000000001</v>
      </c>
      <c r="D83" s="64"/>
      <c r="E83" s="73">
        <v>7.6017999999999999</v>
      </c>
      <c r="F83" s="73">
        <v>33.955399999999997</v>
      </c>
      <c r="G83" s="73">
        <v>7.2099999999999997E-2</v>
      </c>
      <c r="H83" s="64"/>
      <c r="I83" s="73">
        <v>27.5335</v>
      </c>
      <c r="J83" s="73">
        <v>14.096</v>
      </c>
      <c r="K83" s="64"/>
      <c r="L83" s="64">
        <v>41.6295</v>
      </c>
      <c r="M83" s="115"/>
      <c r="N83" s="114">
        <f t="shared" si="156"/>
        <v>-0.21650866560770543</v>
      </c>
      <c r="O83" s="114">
        <f t="shared" si="157"/>
        <v>0.10640657205859361</v>
      </c>
      <c r="P83" s="114">
        <f t="shared" si="158"/>
        <v>-8.4649841055774999E-2</v>
      </c>
      <c r="Q83" s="114">
        <f t="shared" si="159"/>
        <v>2.8203730620155021E-2</v>
      </c>
      <c r="R83" s="114">
        <f t="shared" si="160"/>
        <v>-0.96510671248124669</v>
      </c>
      <c r="S83" s="114">
        <f t="shared" si="161"/>
        <v>9.1274087814003702E-2</v>
      </c>
      <c r="T83" s="114">
        <f t="shared" si="162"/>
        <v>-0.22398084175176858</v>
      </c>
      <c r="U83" s="114">
        <f t="shared" si="163"/>
        <v>-4.0686621300561554E-2</v>
      </c>
      <c r="W83" s="114">
        <f t="shared" si="164"/>
        <v>0.23182826828705716</v>
      </c>
      <c r="X83" s="114">
        <f t="shared" si="165"/>
        <v>0.10302196643009642</v>
      </c>
      <c r="Y83" s="114">
        <f t="shared" si="166"/>
        <v>-0.12571737455289889</v>
      </c>
      <c r="Z83" s="114">
        <f t="shared" si="167"/>
        <v>0.26978796604465027</v>
      </c>
      <c r="AA83" s="114">
        <f t="shared" si="168"/>
        <v>-0.91385902031063315</v>
      </c>
      <c r="AB83" s="114">
        <f t="shared" si="169"/>
        <v>5.7837491019321563E-2</v>
      </c>
      <c r="AC83" s="114">
        <f t="shared" si="170"/>
        <v>0.3759175386537561</v>
      </c>
      <c r="AD83" s="114">
        <f t="shared" si="171"/>
        <v>0.14767498600883866</v>
      </c>
    </row>
    <row r="84" spans="1:30" ht="12">
      <c r="A84" s="54">
        <v>44469</v>
      </c>
      <c r="B84" s="73"/>
      <c r="C84" s="73"/>
      <c r="D84" s="64"/>
      <c r="E84" s="73"/>
      <c r="F84" s="73"/>
      <c r="G84" s="73"/>
      <c r="H84" s="64"/>
      <c r="I84" s="73"/>
      <c r="J84" s="73"/>
      <c r="K84" s="64"/>
      <c r="L84" s="64"/>
      <c r="M84" s="115"/>
      <c r="N84" s="114"/>
      <c r="O84" s="114"/>
      <c r="P84" s="114"/>
      <c r="Q84" s="114"/>
      <c r="R84" s="114"/>
      <c r="S84" s="114"/>
      <c r="T84" s="114"/>
      <c r="U84" s="114"/>
      <c r="W84" s="114"/>
      <c r="X84" s="114"/>
      <c r="Y84" s="114"/>
      <c r="Z84" s="114"/>
      <c r="AA84" s="114"/>
      <c r="AB84" s="114"/>
      <c r="AC84" s="114"/>
      <c r="AD84" s="114"/>
    </row>
    <row r="85" spans="1:30" ht="12">
      <c r="A85" s="54">
        <v>44500</v>
      </c>
      <c r="B85" s="73"/>
      <c r="C85" s="73"/>
      <c r="D85" s="64"/>
      <c r="E85" s="73"/>
      <c r="F85" s="73"/>
      <c r="G85" s="73"/>
      <c r="H85" s="64"/>
      <c r="I85" s="73"/>
      <c r="J85" s="73"/>
      <c r="K85" s="64"/>
      <c r="L85" s="64"/>
      <c r="M85" s="115"/>
      <c r="N85" s="114"/>
      <c r="O85" s="114"/>
      <c r="P85" s="114"/>
      <c r="Q85" s="114"/>
      <c r="R85" s="114"/>
      <c r="S85" s="114"/>
      <c r="T85" s="114"/>
      <c r="U85" s="114"/>
      <c r="W85" s="114"/>
      <c r="X85" s="114"/>
      <c r="Y85" s="114"/>
      <c r="Z85" s="114"/>
      <c r="AA85" s="114"/>
      <c r="AB85" s="114"/>
      <c r="AC85" s="114"/>
      <c r="AD85" s="114"/>
    </row>
    <row r="86" spans="1:30" ht="12">
      <c r="A86" s="54">
        <v>44530</v>
      </c>
      <c r="B86" s="73"/>
      <c r="C86" s="73"/>
      <c r="D86" s="64"/>
      <c r="E86" s="73"/>
      <c r="F86" s="73"/>
      <c r="G86" s="73"/>
      <c r="H86" s="64"/>
      <c r="I86" s="73"/>
      <c r="J86" s="73"/>
      <c r="K86" s="64"/>
      <c r="L86" s="64"/>
      <c r="M86" s="115"/>
      <c r="N86" s="114"/>
      <c r="O86" s="114"/>
      <c r="P86" s="114"/>
      <c r="Q86" s="114"/>
      <c r="R86" s="114"/>
      <c r="S86" s="114"/>
      <c r="T86" s="114"/>
      <c r="U86" s="114"/>
      <c r="W86" s="114"/>
      <c r="X86" s="114"/>
      <c r="Y86" s="114"/>
      <c r="Z86" s="114"/>
      <c r="AA86" s="114"/>
      <c r="AB86" s="114"/>
      <c r="AC86" s="114"/>
      <c r="AD86" s="114"/>
    </row>
    <row r="87" spans="1:30" ht="12">
      <c r="A87" s="54">
        <v>44561</v>
      </c>
      <c r="B87" s="73"/>
      <c r="C87" s="73"/>
      <c r="D87" s="64"/>
      <c r="E87" s="73"/>
      <c r="F87" s="73"/>
      <c r="G87" s="73"/>
      <c r="H87" s="64"/>
      <c r="I87" s="73"/>
      <c r="J87" s="73"/>
      <c r="K87" s="64"/>
      <c r="L87" s="64"/>
      <c r="M87" s="115"/>
      <c r="N87" s="114"/>
      <c r="O87" s="114"/>
      <c r="P87" s="114"/>
      <c r="Q87" s="114"/>
      <c r="R87" s="114"/>
      <c r="S87" s="114"/>
      <c r="T87" s="114"/>
      <c r="U87" s="114"/>
      <c r="W87" s="114"/>
      <c r="X87" s="114"/>
      <c r="Y87" s="114"/>
      <c r="Z87" s="114"/>
      <c r="AA87" s="114"/>
      <c r="AB87" s="114"/>
      <c r="AC87" s="114"/>
      <c r="AD87" s="114"/>
    </row>
    <row r="88" spans="1:30" ht="12">
      <c r="A88" s="54"/>
      <c r="B88" s="62"/>
      <c r="C88" s="62"/>
      <c r="D88" s="62"/>
      <c r="E88" s="62"/>
      <c r="F88" s="62"/>
      <c r="G88" s="62"/>
      <c r="H88" s="62"/>
      <c r="I88" s="62"/>
      <c r="J88" s="62"/>
      <c r="K88" s="62"/>
      <c r="L88" s="62"/>
    </row>
    <row r="89" spans="1:30">
      <c r="B89" s="62"/>
      <c r="C89" s="62"/>
      <c r="D89" s="62"/>
      <c r="E89" s="62"/>
      <c r="F89" s="62"/>
      <c r="G89" s="62"/>
      <c r="H89" s="62"/>
      <c r="I89" s="62"/>
      <c r="J89" s="62"/>
      <c r="K89" s="62"/>
      <c r="L89" s="62"/>
    </row>
    <row r="90" spans="1:30">
      <c r="A90" s="66"/>
      <c r="B90" s="64"/>
      <c r="C90" s="64"/>
      <c r="D90" s="64"/>
      <c r="E90" s="64"/>
      <c r="F90" s="64"/>
      <c r="G90" s="64"/>
      <c r="H90" s="64"/>
      <c r="I90" s="64"/>
      <c r="J90" s="64"/>
      <c r="K90" s="64"/>
      <c r="L90" s="64"/>
    </row>
    <row r="91" spans="1:30">
      <c r="A91" s="66"/>
      <c r="B91" s="64"/>
      <c r="C91" s="64"/>
      <c r="D91" s="64"/>
      <c r="E91" s="64"/>
      <c r="F91" s="64"/>
      <c r="G91" s="64"/>
      <c r="H91" s="64"/>
      <c r="I91" s="64"/>
      <c r="J91" s="64"/>
      <c r="K91" s="64"/>
      <c r="L91" s="64"/>
    </row>
    <row r="92" spans="1:30">
      <c r="A92" s="66"/>
      <c r="B92" s="74"/>
      <c r="C92" s="74"/>
      <c r="D92" s="74"/>
      <c r="E92" s="74"/>
      <c r="F92" s="74"/>
      <c r="G92" s="74"/>
      <c r="H92" s="74"/>
      <c r="I92" s="74"/>
      <c r="J92" s="74"/>
      <c r="K92" s="74"/>
      <c r="L92" s="74"/>
    </row>
  </sheetData>
  <mergeCells count="5">
    <mergeCell ref="N8:U8"/>
    <mergeCell ref="W8:AD8"/>
    <mergeCell ref="B8:C8"/>
    <mergeCell ref="E8:G8"/>
    <mergeCell ref="I8:J8"/>
  </mergeCells>
  <phoneticPr fontId="61" type="noConversion"/>
  <pageMargins left="0.75" right="0.75" top="1.5" bottom="1" header="0.5" footer="0.5"/>
  <pageSetup scale="9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92"/>
  <sheetViews>
    <sheetView zoomScaleNormal="100" zoomScaleSheetLayoutView="100" workbookViewId="0">
      <pane xSplit="1" ySplit="9" topLeftCell="B10" activePane="bottomRight" state="frozen"/>
      <selection pane="topRight" activeCell="B1" sqref="B1"/>
      <selection pane="bottomLeft" activeCell="A10" sqref="A10"/>
      <selection pane="bottomRight" activeCell="D76" sqref="D76"/>
    </sheetView>
  </sheetViews>
  <sheetFormatPr defaultColWidth="9.1328125" defaultRowHeight="12"/>
  <cols>
    <col min="1" max="1" width="8.73046875" style="86" customWidth="1"/>
    <col min="2" max="4" width="11.73046875" style="77" customWidth="1"/>
    <col min="5" max="5" width="1.73046875" style="75" customWidth="1"/>
    <col min="6" max="13" width="11.73046875" style="78" customWidth="1"/>
    <col min="14" max="14" width="1.73046875" style="75" customWidth="1"/>
    <col min="15" max="16" width="11.73046875" style="75" customWidth="1"/>
    <col min="17" max="17" width="1.73046875" style="75" customWidth="1"/>
    <col min="18" max="18" width="11.73046875" style="75" customWidth="1"/>
    <col min="19" max="19" width="1.73046875" style="75" customWidth="1"/>
    <col min="20" max="20" width="11.73046875" style="75" customWidth="1"/>
    <col min="21" max="21" width="2.73046875" style="35" customWidth="1"/>
    <col min="22" max="25" width="10.73046875" style="35" customWidth="1"/>
    <col min="26" max="26" width="1.73046875" style="35" customWidth="1"/>
    <col min="27" max="30" width="10.73046875" style="35" customWidth="1"/>
    <col min="31" max="31" width="2.73046875" style="35" customWidth="1"/>
    <col min="32" max="16384" width="9.1328125" style="75"/>
  </cols>
  <sheetData>
    <row r="1" spans="1:31" s="90" customFormat="1" ht="13.15">
      <c r="A1" s="44" t="s">
        <v>44</v>
      </c>
      <c r="B1" s="89" t="s">
        <v>61</v>
      </c>
      <c r="D1" s="91"/>
      <c r="F1" s="92"/>
      <c r="G1" s="92"/>
      <c r="H1" s="92"/>
      <c r="I1" s="92"/>
      <c r="J1" s="92"/>
      <c r="K1" s="92"/>
      <c r="L1" s="92"/>
      <c r="M1" s="92"/>
      <c r="U1" s="20"/>
      <c r="V1" s="20"/>
      <c r="W1" s="20"/>
      <c r="X1" s="20"/>
      <c r="Y1" s="20"/>
      <c r="Z1" s="20"/>
      <c r="AA1" s="20"/>
      <c r="AB1" s="20"/>
      <c r="AC1" s="20"/>
      <c r="AD1" s="20"/>
      <c r="AE1" s="20"/>
    </row>
    <row r="2" spans="1:31" s="90" customFormat="1" ht="13.15">
      <c r="A2" s="44" t="s">
        <v>45</v>
      </c>
      <c r="B2" s="89" t="s">
        <v>99</v>
      </c>
      <c r="F2" s="92"/>
      <c r="G2" s="92"/>
      <c r="H2" s="92"/>
      <c r="I2" s="92"/>
      <c r="J2" s="92"/>
      <c r="K2" s="92"/>
      <c r="L2" s="92"/>
      <c r="M2" s="92"/>
      <c r="U2" s="20"/>
      <c r="V2" s="20"/>
      <c r="W2" s="20"/>
      <c r="X2" s="20"/>
      <c r="Y2" s="20"/>
      <c r="Z2" s="20"/>
      <c r="AA2" s="20"/>
      <c r="AB2" s="20"/>
      <c r="AC2" s="20"/>
      <c r="AD2" s="20"/>
      <c r="AE2" s="20"/>
    </row>
    <row r="3" spans="1:31" s="90" customFormat="1" ht="13.15">
      <c r="A3" s="47" t="s">
        <v>46</v>
      </c>
      <c r="B3" s="45" t="s">
        <v>79</v>
      </c>
      <c r="D3" s="93"/>
      <c r="E3" s="88"/>
      <c r="G3" s="93"/>
      <c r="U3" s="20"/>
      <c r="V3" s="20"/>
      <c r="W3" s="20"/>
      <c r="X3" s="20"/>
      <c r="Y3" s="20"/>
      <c r="Z3" s="20"/>
      <c r="AA3" s="20"/>
      <c r="AB3" s="20"/>
      <c r="AC3" s="20"/>
      <c r="AD3" s="20"/>
      <c r="AE3" s="20"/>
    </row>
    <row r="4" spans="1:31" s="50" customFormat="1" ht="10.5">
      <c r="A4" s="48" t="s">
        <v>11</v>
      </c>
      <c r="B4" s="94" t="s">
        <v>80</v>
      </c>
      <c r="C4" s="95"/>
      <c r="D4" s="95"/>
      <c r="F4" s="96"/>
      <c r="G4" s="96"/>
      <c r="H4" s="96"/>
      <c r="I4" s="96"/>
      <c r="J4" s="96"/>
      <c r="K4" s="96"/>
      <c r="L4" s="96"/>
      <c r="M4" s="96"/>
      <c r="U4" s="24"/>
      <c r="V4" s="24"/>
      <c r="W4" s="24"/>
      <c r="X4" s="24"/>
      <c r="Y4" s="24"/>
      <c r="Z4" s="24"/>
      <c r="AA4" s="24"/>
      <c r="AB4" s="24"/>
      <c r="AC4" s="24"/>
      <c r="AD4" s="24"/>
      <c r="AE4" s="24"/>
    </row>
    <row r="5" spans="1:31" s="97" customFormat="1" ht="10.5">
      <c r="A5" s="51" t="s">
        <v>48</v>
      </c>
      <c r="B5" s="49" t="s">
        <v>98</v>
      </c>
      <c r="U5" s="24"/>
      <c r="V5" s="24"/>
      <c r="W5" s="68"/>
      <c r="X5" s="68"/>
      <c r="Y5" s="68"/>
      <c r="Z5" s="68"/>
      <c r="AA5" s="68"/>
      <c r="AB5" s="68"/>
      <c r="AC5" s="68"/>
      <c r="AD5" s="68"/>
      <c r="AE5" s="68"/>
    </row>
    <row r="6" spans="1:31" s="79" customFormat="1" ht="11.65">
      <c r="A6" s="87"/>
      <c r="U6" s="24"/>
      <c r="V6" s="24"/>
      <c r="W6" s="68"/>
      <c r="X6" s="68"/>
      <c r="Y6" s="68"/>
      <c r="Z6" s="68"/>
      <c r="AA6" s="68"/>
      <c r="AB6" s="68"/>
      <c r="AC6" s="68"/>
      <c r="AD6" s="68"/>
      <c r="AE6" s="68"/>
    </row>
    <row r="7" spans="1:31">
      <c r="A7" s="75"/>
      <c r="U7" s="27"/>
      <c r="V7" s="27"/>
      <c r="W7" s="62"/>
      <c r="X7" s="62"/>
      <c r="Y7" s="62"/>
      <c r="Z7" s="62"/>
      <c r="AA7" s="62"/>
      <c r="AB7" s="62"/>
      <c r="AC7" s="62"/>
      <c r="AD7" s="62"/>
      <c r="AE7" s="62"/>
    </row>
    <row r="8" spans="1:31" ht="45.75">
      <c r="A8" s="80"/>
      <c r="B8" s="152" t="s">
        <v>20</v>
      </c>
      <c r="C8" s="152"/>
      <c r="D8" s="152"/>
      <c r="F8" s="151" t="s">
        <v>14</v>
      </c>
      <c r="G8" s="151"/>
      <c r="H8" s="151"/>
      <c r="I8" s="151"/>
      <c r="J8" s="151"/>
      <c r="K8" s="151"/>
      <c r="L8" s="151"/>
      <c r="M8" s="151"/>
      <c r="O8" s="150" t="s">
        <v>18</v>
      </c>
      <c r="P8" s="150"/>
      <c r="R8" s="81" t="s">
        <v>100</v>
      </c>
      <c r="T8" s="81" t="s">
        <v>19</v>
      </c>
      <c r="U8" s="27"/>
      <c r="V8" s="148" t="s">
        <v>96</v>
      </c>
      <c r="W8" s="148"/>
      <c r="X8" s="148"/>
      <c r="Y8" s="148"/>
      <c r="Z8" s="27"/>
      <c r="AA8" s="148" t="s">
        <v>102</v>
      </c>
      <c r="AB8" s="148"/>
      <c r="AC8" s="148"/>
      <c r="AD8" s="148"/>
      <c r="AE8" s="27"/>
    </row>
    <row r="9" spans="1:31" s="106" customFormat="1" ht="23.65" thickBot="1">
      <c r="A9" s="30"/>
      <c r="B9" s="103" t="s">
        <v>21</v>
      </c>
      <c r="C9" s="103" t="s">
        <v>23</v>
      </c>
      <c r="D9" s="103" t="s">
        <v>22</v>
      </c>
      <c r="E9" s="102"/>
      <c r="F9" s="104" t="s">
        <v>16</v>
      </c>
      <c r="G9" s="104" t="s">
        <v>15</v>
      </c>
      <c r="H9" s="104" t="s">
        <v>87</v>
      </c>
      <c r="I9" s="104" t="s">
        <v>88</v>
      </c>
      <c r="J9" s="104" t="s">
        <v>89</v>
      </c>
      <c r="K9" s="104" t="s">
        <v>90</v>
      </c>
      <c r="L9" s="104" t="s">
        <v>91</v>
      </c>
      <c r="M9" s="104" t="s">
        <v>92</v>
      </c>
      <c r="N9" s="102"/>
      <c r="O9" s="103" t="s">
        <v>5</v>
      </c>
      <c r="P9" s="103" t="s">
        <v>6</v>
      </c>
      <c r="Q9" s="102"/>
      <c r="R9" s="105" t="s">
        <v>100</v>
      </c>
      <c r="S9" s="102"/>
      <c r="T9" s="105" t="s">
        <v>12</v>
      </c>
      <c r="U9" s="109"/>
      <c r="V9" s="110" t="s">
        <v>21</v>
      </c>
      <c r="W9" s="110" t="s">
        <v>23</v>
      </c>
      <c r="X9" s="110" t="s">
        <v>22</v>
      </c>
      <c r="Y9" s="110" t="s">
        <v>100</v>
      </c>
      <c r="Z9" s="109"/>
      <c r="AA9" s="110" t="s">
        <v>21</v>
      </c>
      <c r="AB9" s="110" t="s">
        <v>23</v>
      </c>
      <c r="AC9" s="110" t="s">
        <v>22</v>
      </c>
      <c r="AD9" s="110" t="s">
        <v>100</v>
      </c>
      <c r="AE9" s="109"/>
    </row>
    <row r="10" spans="1:31" ht="12.4" thickTop="1">
      <c r="A10" s="82">
        <v>1996</v>
      </c>
      <c r="B10" s="98">
        <v>19.6069</v>
      </c>
      <c r="C10" s="98">
        <v>150.23869999999999</v>
      </c>
      <c r="D10" s="98">
        <v>9.4122000000000003</v>
      </c>
      <c r="F10" s="98">
        <v>2.6539999999999999</v>
      </c>
      <c r="G10" s="98">
        <v>1.84E-2</v>
      </c>
      <c r="H10" s="98">
        <v>156.2852</v>
      </c>
      <c r="I10" s="98">
        <v>2.8999999999999998E-3</v>
      </c>
      <c r="J10" s="98">
        <v>0.56810000000000005</v>
      </c>
      <c r="K10" s="98">
        <v>0.36269999999999997</v>
      </c>
      <c r="L10" s="98">
        <v>17.797600000000003</v>
      </c>
      <c r="M10" s="98">
        <v>1.569</v>
      </c>
      <c r="O10" s="98">
        <v>152.4829</v>
      </c>
      <c r="P10" s="98">
        <v>26.774999999999995</v>
      </c>
      <c r="R10" s="39">
        <f>SUM(B10:D10)</f>
        <v>179.2578</v>
      </c>
      <c r="T10" s="39">
        <v>19.899999999999999</v>
      </c>
      <c r="U10" s="111"/>
      <c r="V10" s="112" t="s">
        <v>97</v>
      </c>
      <c r="W10" s="112" t="s">
        <v>97</v>
      </c>
      <c r="X10" s="112" t="s">
        <v>97</v>
      </c>
      <c r="Y10" s="112" t="s">
        <v>97</v>
      </c>
      <c r="Z10" s="113"/>
      <c r="AA10" s="112" t="s">
        <v>97</v>
      </c>
      <c r="AB10" s="112" t="s">
        <v>97</v>
      </c>
      <c r="AC10" s="112" t="s">
        <v>97</v>
      </c>
      <c r="AD10" s="112" t="s">
        <v>97</v>
      </c>
    </row>
    <row r="11" spans="1:31">
      <c r="A11" s="82">
        <v>1997</v>
      </c>
      <c r="B11" s="98">
        <v>22.8537</v>
      </c>
      <c r="C11" s="98">
        <v>177.1379</v>
      </c>
      <c r="D11" s="98">
        <v>12.1601</v>
      </c>
      <c r="F11" s="98">
        <v>2.3622999999999998</v>
      </c>
      <c r="G11" s="98">
        <v>7.0199999999999999E-2</v>
      </c>
      <c r="H11" s="98">
        <v>177.91919999999999</v>
      </c>
      <c r="I11" s="98">
        <v>4.0000000000000001E-3</v>
      </c>
      <c r="J11" s="98">
        <v>0.96839999999999993</v>
      </c>
      <c r="K11" s="98">
        <v>0.2001</v>
      </c>
      <c r="L11" s="98">
        <v>25.504799999999999</v>
      </c>
      <c r="M11" s="98">
        <v>5.1223999999999998</v>
      </c>
      <c r="O11" s="98">
        <v>177.36940000000001</v>
      </c>
      <c r="P11" s="98">
        <v>34.782199999999996</v>
      </c>
      <c r="R11" s="39">
        <f t="shared" ref="R11:R32" si="0">SUM(B11:D11)</f>
        <v>212.15170000000001</v>
      </c>
      <c r="T11" s="39">
        <v>19.399999999999999</v>
      </c>
      <c r="U11" s="111"/>
      <c r="V11" s="114">
        <f t="shared" ref="V11:V34" si="1">B11/B10-1</f>
        <v>0.1655947651082017</v>
      </c>
      <c r="W11" s="114">
        <f t="shared" ref="W11:W34" si="2">C11/C10-1</f>
        <v>0.17904308277427861</v>
      </c>
      <c r="X11" s="114">
        <f t="shared" ref="X11:X34" si="3">D11/D10-1</f>
        <v>0.29195087227215732</v>
      </c>
      <c r="Y11" s="114">
        <f>R11/R10-1</f>
        <v>0.18350052271086681</v>
      </c>
      <c r="AA11" s="112" t="s">
        <v>97</v>
      </c>
      <c r="AB11" s="112" t="s">
        <v>97</v>
      </c>
      <c r="AC11" s="112" t="s">
        <v>97</v>
      </c>
      <c r="AD11" s="112" t="s">
        <v>97</v>
      </c>
    </row>
    <row r="12" spans="1:31">
      <c r="A12" s="82">
        <v>1998</v>
      </c>
      <c r="B12" s="98">
        <v>23.408300000000001</v>
      </c>
      <c r="C12" s="98">
        <v>240.28579999999999</v>
      </c>
      <c r="D12" s="98">
        <v>14.208900000000002</v>
      </c>
      <c r="F12" s="98">
        <v>4.3087</v>
      </c>
      <c r="G12" s="98">
        <v>2.5000000000000001E-3</v>
      </c>
      <c r="H12" s="98">
        <v>246.04929999999996</v>
      </c>
      <c r="I12" s="98">
        <v>0</v>
      </c>
      <c r="J12" s="98">
        <v>1.1356999999999999</v>
      </c>
      <c r="K12" s="98">
        <v>0.30330000000000001</v>
      </c>
      <c r="L12" s="98">
        <v>23.733400000000003</v>
      </c>
      <c r="M12" s="98">
        <v>2.3697000000000004</v>
      </c>
      <c r="O12" s="98">
        <v>238.2962</v>
      </c>
      <c r="P12" s="98">
        <v>39.606100000000005</v>
      </c>
      <c r="R12" s="39">
        <f t="shared" si="0"/>
        <v>277.90300000000002</v>
      </c>
      <c r="T12" s="39">
        <v>19.8</v>
      </c>
      <c r="U12" s="111"/>
      <c r="V12" s="114">
        <f t="shared" si="1"/>
        <v>2.4267405277919929E-2</v>
      </c>
      <c r="W12" s="114">
        <f t="shared" si="2"/>
        <v>0.35649005661690691</v>
      </c>
      <c r="X12" s="114">
        <f t="shared" si="3"/>
        <v>0.16848545653407476</v>
      </c>
      <c r="Y12" s="114">
        <f t="shared" ref="Y12:Y34" si="4">R12/R11-1</f>
        <v>0.30992586908330222</v>
      </c>
      <c r="AA12" s="112" t="s">
        <v>97</v>
      </c>
      <c r="AB12" s="112" t="s">
        <v>97</v>
      </c>
      <c r="AC12" s="112" t="s">
        <v>97</v>
      </c>
      <c r="AD12" s="112" t="s">
        <v>97</v>
      </c>
    </row>
    <row r="13" spans="1:31">
      <c r="A13" s="82">
        <v>1999</v>
      </c>
      <c r="B13" s="98">
        <v>21.977200000000003</v>
      </c>
      <c r="C13" s="98">
        <v>180.88000000000002</v>
      </c>
      <c r="D13" s="98">
        <v>13.710100000000002</v>
      </c>
      <c r="F13" s="98">
        <v>4.9076000000000004</v>
      </c>
      <c r="G13" s="98">
        <v>5.9000000000000007E-3</v>
      </c>
      <c r="H13" s="98">
        <v>182.64399999999998</v>
      </c>
      <c r="I13" s="98">
        <v>0</v>
      </c>
      <c r="J13" s="98">
        <v>2.7486000000000002</v>
      </c>
      <c r="K13" s="98">
        <v>5.5E-2</v>
      </c>
      <c r="L13" s="98">
        <v>23.0456</v>
      </c>
      <c r="M13" s="98">
        <v>3.1606999999999994</v>
      </c>
      <c r="O13" s="98">
        <v>187.87520000000001</v>
      </c>
      <c r="P13" s="98">
        <v>28.692</v>
      </c>
      <c r="R13" s="39">
        <f t="shared" si="0"/>
        <v>216.56730000000005</v>
      </c>
      <c r="T13" s="39">
        <v>19.2</v>
      </c>
      <c r="U13" s="111"/>
      <c r="V13" s="114">
        <f t="shared" si="1"/>
        <v>-6.113643451254458E-2</v>
      </c>
      <c r="W13" s="114">
        <f t="shared" si="2"/>
        <v>-0.24722975723076424</v>
      </c>
      <c r="X13" s="114">
        <f t="shared" si="3"/>
        <v>-3.510475828530002E-2</v>
      </c>
      <c r="Y13" s="114">
        <f t="shared" si="4"/>
        <v>-0.22070902437181306</v>
      </c>
      <c r="AA13" s="112" t="s">
        <v>97</v>
      </c>
      <c r="AB13" s="112" t="s">
        <v>97</v>
      </c>
      <c r="AC13" s="112" t="s">
        <v>97</v>
      </c>
      <c r="AD13" s="112" t="s">
        <v>97</v>
      </c>
    </row>
    <row r="14" spans="1:31">
      <c r="A14" s="82">
        <v>2000</v>
      </c>
      <c r="B14" s="98">
        <v>23.941900000000004</v>
      </c>
      <c r="C14" s="98">
        <v>156.87889999999999</v>
      </c>
      <c r="D14" s="98">
        <v>11.2479</v>
      </c>
      <c r="F14" s="98">
        <v>9.2179000000000002</v>
      </c>
      <c r="G14" s="98">
        <v>1.5800000000000002E-2</v>
      </c>
      <c r="H14" s="98">
        <v>143.52459999999999</v>
      </c>
      <c r="I14" s="98">
        <v>2.9899999999999999E-2</v>
      </c>
      <c r="J14" s="98">
        <v>1.1014999999999999</v>
      </c>
      <c r="K14" s="98">
        <v>0</v>
      </c>
      <c r="L14" s="98">
        <v>35.622999999999998</v>
      </c>
      <c r="M14" s="98">
        <v>2.5568</v>
      </c>
      <c r="O14" s="98">
        <v>167.61439999999999</v>
      </c>
      <c r="P14" s="98">
        <v>24.4542</v>
      </c>
      <c r="R14" s="39">
        <f t="shared" si="0"/>
        <v>192.06869999999998</v>
      </c>
      <c r="T14" s="39">
        <v>19.7</v>
      </c>
      <c r="U14" s="111"/>
      <c r="V14" s="114">
        <f t="shared" si="1"/>
        <v>8.9397193455035273E-2</v>
      </c>
      <c r="W14" s="114">
        <f t="shared" si="2"/>
        <v>-0.13269073418841237</v>
      </c>
      <c r="X14" s="114">
        <f t="shared" si="3"/>
        <v>-0.17959022910117373</v>
      </c>
      <c r="Y14" s="114">
        <f t="shared" si="4"/>
        <v>-0.11312234118447273</v>
      </c>
      <c r="AA14" s="112" t="s">
        <v>97</v>
      </c>
      <c r="AB14" s="112" t="s">
        <v>97</v>
      </c>
      <c r="AC14" s="112" t="s">
        <v>97</v>
      </c>
      <c r="AD14" s="112" t="s">
        <v>97</v>
      </c>
    </row>
    <row r="15" spans="1:31">
      <c r="A15" s="82">
        <v>2001</v>
      </c>
      <c r="B15" s="98">
        <v>27.712200000000003</v>
      </c>
      <c r="C15" s="98">
        <v>241.51490000000001</v>
      </c>
      <c r="D15" s="98">
        <v>14.089400000000001</v>
      </c>
      <c r="F15" s="98">
        <v>11.943999999999999</v>
      </c>
      <c r="G15" s="98">
        <v>0.19070000000000004</v>
      </c>
      <c r="H15" s="98">
        <v>227.20820000000003</v>
      </c>
      <c r="I15" s="98">
        <v>0.4</v>
      </c>
      <c r="J15" s="98">
        <v>3.718</v>
      </c>
      <c r="K15" s="98">
        <v>0.105</v>
      </c>
      <c r="L15" s="98">
        <v>37.324499999999993</v>
      </c>
      <c r="M15" s="98">
        <v>2.4260000000000002</v>
      </c>
      <c r="O15" s="98">
        <v>226.10229999999999</v>
      </c>
      <c r="P15" s="98">
        <v>57.213499999999996</v>
      </c>
      <c r="R15" s="39">
        <f t="shared" si="0"/>
        <v>283.31650000000002</v>
      </c>
      <c r="T15" s="39">
        <v>19.399999999999999</v>
      </c>
      <c r="U15" s="111"/>
      <c r="V15" s="114">
        <f t="shared" si="1"/>
        <v>0.15747705904710974</v>
      </c>
      <c r="W15" s="114">
        <f t="shared" si="2"/>
        <v>0.5394989383530866</v>
      </c>
      <c r="X15" s="114">
        <f t="shared" si="3"/>
        <v>0.25262493443220535</v>
      </c>
      <c r="Y15" s="114">
        <f t="shared" si="4"/>
        <v>0.47507896913968839</v>
      </c>
      <c r="AA15" s="112" t="s">
        <v>97</v>
      </c>
      <c r="AB15" s="112" t="s">
        <v>97</v>
      </c>
      <c r="AC15" s="112" t="s">
        <v>97</v>
      </c>
      <c r="AD15" s="112" t="s">
        <v>97</v>
      </c>
    </row>
    <row r="16" spans="1:31">
      <c r="A16" s="82">
        <v>2002</v>
      </c>
      <c r="B16" s="98">
        <v>28.621200000000002</v>
      </c>
      <c r="C16" s="98">
        <v>306.48359999999997</v>
      </c>
      <c r="D16" s="98">
        <v>18.670100000000001</v>
      </c>
      <c r="F16" s="98">
        <v>24.456600000000002</v>
      </c>
      <c r="G16" s="98">
        <v>0.18220000000000003</v>
      </c>
      <c r="H16" s="98">
        <v>275.29949999999997</v>
      </c>
      <c r="I16" s="98">
        <v>0</v>
      </c>
      <c r="J16" s="98">
        <v>2.61</v>
      </c>
      <c r="K16" s="98">
        <v>0</v>
      </c>
      <c r="L16" s="98">
        <v>47.022899999999993</v>
      </c>
      <c r="M16" s="98">
        <v>4.2038000000000002</v>
      </c>
      <c r="O16" s="98">
        <v>282.36999999999995</v>
      </c>
      <c r="P16" s="98">
        <v>71.404800000000009</v>
      </c>
      <c r="R16" s="39">
        <f t="shared" si="0"/>
        <v>353.77489999999995</v>
      </c>
      <c r="T16" s="39">
        <v>19</v>
      </c>
      <c r="U16" s="111"/>
      <c r="V16" s="114">
        <f t="shared" si="1"/>
        <v>3.2801437633966257E-2</v>
      </c>
      <c r="W16" s="114">
        <f t="shared" si="2"/>
        <v>0.26900493509924206</v>
      </c>
      <c r="X16" s="114">
        <f t="shared" si="3"/>
        <v>0.32511675443950772</v>
      </c>
      <c r="Y16" s="114">
        <f t="shared" si="4"/>
        <v>0.24869148108211103</v>
      </c>
      <c r="AA16" s="112" t="s">
        <v>97</v>
      </c>
      <c r="AB16" s="112" t="s">
        <v>97</v>
      </c>
      <c r="AC16" s="112" t="s">
        <v>97</v>
      </c>
      <c r="AD16" s="112" t="s">
        <v>97</v>
      </c>
    </row>
    <row r="17" spans="1:30">
      <c r="A17" s="82">
        <v>2003</v>
      </c>
      <c r="B17" s="98">
        <v>23.009399999999999</v>
      </c>
      <c r="C17" s="98">
        <v>315.04410000000001</v>
      </c>
      <c r="D17" s="98">
        <v>40.094200000000015</v>
      </c>
      <c r="F17" s="98">
        <v>39.6691</v>
      </c>
      <c r="G17" s="98">
        <v>0</v>
      </c>
      <c r="H17" s="98">
        <v>287.48069999999996</v>
      </c>
      <c r="I17" s="98">
        <v>0.2011</v>
      </c>
      <c r="J17" s="98">
        <v>2.3437999999999999</v>
      </c>
      <c r="K17" s="98">
        <v>2.5000000000000001E-2</v>
      </c>
      <c r="L17" s="98">
        <v>44.3431</v>
      </c>
      <c r="M17" s="98">
        <v>4.0846</v>
      </c>
      <c r="O17" s="98">
        <v>268.19720000000001</v>
      </c>
      <c r="P17" s="98">
        <v>109.95009999999998</v>
      </c>
      <c r="R17" s="39">
        <f t="shared" si="0"/>
        <v>378.14769999999999</v>
      </c>
      <c r="T17" s="39">
        <v>19.100000000000001</v>
      </c>
      <c r="U17" s="111"/>
      <c r="V17" s="114">
        <f t="shared" si="1"/>
        <v>-0.19607144354534412</v>
      </c>
      <c r="W17" s="114">
        <f t="shared" si="2"/>
        <v>2.7931347713221921E-2</v>
      </c>
      <c r="X17" s="114">
        <f t="shared" si="3"/>
        <v>1.1475085832427254</v>
      </c>
      <c r="Y17" s="114">
        <f t="shared" si="4"/>
        <v>6.8893525233135744E-2</v>
      </c>
      <c r="AA17" s="112" t="s">
        <v>97</v>
      </c>
      <c r="AB17" s="112" t="s">
        <v>97</v>
      </c>
      <c r="AC17" s="112" t="s">
        <v>97</v>
      </c>
      <c r="AD17" s="112" t="s">
        <v>97</v>
      </c>
    </row>
    <row r="18" spans="1:30">
      <c r="A18" s="82">
        <v>2004</v>
      </c>
      <c r="B18" s="98">
        <v>23.138300000000001</v>
      </c>
      <c r="C18" s="98">
        <v>308.48659999999995</v>
      </c>
      <c r="D18" s="98">
        <v>23.6554</v>
      </c>
      <c r="F18" s="98">
        <v>41.344000000000001</v>
      </c>
      <c r="G18" s="98">
        <v>3.9600000000000003E-2</v>
      </c>
      <c r="H18" s="98">
        <v>259.8913</v>
      </c>
      <c r="I18" s="98">
        <v>9.3399999999999997E-2</v>
      </c>
      <c r="J18" s="98">
        <v>5.1045999999999996</v>
      </c>
      <c r="K18" s="98">
        <v>4.2000000000000006E-3</v>
      </c>
      <c r="L18" s="98">
        <v>46.802999999999997</v>
      </c>
      <c r="M18" s="98">
        <v>2.0008999999999997</v>
      </c>
      <c r="O18" s="98">
        <v>281.99090000000001</v>
      </c>
      <c r="P18" s="98">
        <v>73.289400000000015</v>
      </c>
      <c r="R18" s="39">
        <f t="shared" si="0"/>
        <v>355.28029999999995</v>
      </c>
      <c r="T18" s="39">
        <v>19</v>
      </c>
      <c r="U18" s="111"/>
      <c r="V18" s="114">
        <f t="shared" si="1"/>
        <v>5.6020582892208903E-3</v>
      </c>
      <c r="W18" s="114">
        <f t="shared" si="2"/>
        <v>-2.0814546280981228E-2</v>
      </c>
      <c r="X18" s="114">
        <f t="shared" si="3"/>
        <v>-0.41000443954487209</v>
      </c>
      <c r="Y18" s="114">
        <f t="shared" si="4"/>
        <v>-6.0472138267666398E-2</v>
      </c>
      <c r="AA18" s="112" t="s">
        <v>97</v>
      </c>
      <c r="AB18" s="112" t="s">
        <v>97</v>
      </c>
      <c r="AC18" s="112" t="s">
        <v>97</v>
      </c>
      <c r="AD18" s="112" t="s">
        <v>97</v>
      </c>
    </row>
    <row r="19" spans="1:30">
      <c r="A19" s="82">
        <v>2005</v>
      </c>
      <c r="B19" s="98">
        <v>30.168600000000001</v>
      </c>
      <c r="C19" s="98">
        <v>350.3802</v>
      </c>
      <c r="D19" s="98">
        <v>24.769099999999998</v>
      </c>
      <c r="F19" s="98">
        <v>33.083599999999997</v>
      </c>
      <c r="G19" s="98">
        <v>0.18369999999999997</v>
      </c>
      <c r="H19" s="98">
        <v>306.39109999999999</v>
      </c>
      <c r="I19" s="98">
        <v>0</v>
      </c>
      <c r="J19" s="98">
        <v>1.8699999999999999</v>
      </c>
      <c r="K19" s="98">
        <v>0.83799999999999997</v>
      </c>
      <c r="L19" s="98">
        <v>60.6492</v>
      </c>
      <c r="M19" s="98">
        <v>2.3019999999999996</v>
      </c>
      <c r="O19" s="98">
        <v>341.2715</v>
      </c>
      <c r="P19" s="98">
        <v>64.046099999999996</v>
      </c>
      <c r="R19" s="39">
        <f t="shared" si="0"/>
        <v>405.31790000000001</v>
      </c>
      <c r="T19" s="39">
        <v>20</v>
      </c>
      <c r="U19" s="111"/>
      <c r="V19" s="114">
        <f t="shared" si="1"/>
        <v>0.30383822493441603</v>
      </c>
      <c r="W19" s="114">
        <f t="shared" si="2"/>
        <v>0.13580362972005933</v>
      </c>
      <c r="X19" s="114">
        <f t="shared" si="3"/>
        <v>4.7080159287097079E-2</v>
      </c>
      <c r="Y19" s="114">
        <f t="shared" si="4"/>
        <v>0.14083978199748226</v>
      </c>
      <c r="AA19" s="112" t="s">
        <v>97</v>
      </c>
      <c r="AB19" s="112" t="s">
        <v>97</v>
      </c>
      <c r="AC19" s="112" t="s">
        <v>97</v>
      </c>
      <c r="AD19" s="112" t="s">
        <v>97</v>
      </c>
    </row>
    <row r="20" spans="1:30">
      <c r="A20" s="82">
        <v>2006</v>
      </c>
      <c r="B20" s="98">
        <v>34.958600000000004</v>
      </c>
      <c r="C20" s="98">
        <v>319.2826</v>
      </c>
      <c r="D20" s="98">
        <v>27.808600000000002</v>
      </c>
      <c r="F20" s="98">
        <v>31.501100000000001</v>
      </c>
      <c r="G20" s="98">
        <v>1.26E-2</v>
      </c>
      <c r="H20" s="98">
        <v>288.71350000000001</v>
      </c>
      <c r="I20" s="98">
        <v>0</v>
      </c>
      <c r="J20" s="98">
        <v>1.6986000000000001</v>
      </c>
      <c r="K20" s="98">
        <v>3.7812000000000001</v>
      </c>
      <c r="L20" s="98">
        <v>54.181800000000003</v>
      </c>
      <c r="M20" s="98">
        <v>2.1611999999999996</v>
      </c>
      <c r="O20" s="98">
        <v>341.47430000000003</v>
      </c>
      <c r="P20" s="98">
        <v>40.575800000000001</v>
      </c>
      <c r="R20" s="39">
        <f t="shared" si="0"/>
        <v>382.0498</v>
      </c>
      <c r="T20" s="39">
        <v>21.1</v>
      </c>
      <c r="U20" s="111"/>
      <c r="V20" s="114">
        <f t="shared" si="1"/>
        <v>0.15877435479273161</v>
      </c>
      <c r="W20" s="114">
        <f t="shared" si="2"/>
        <v>-8.8753873649253023E-2</v>
      </c>
      <c r="X20" s="114">
        <f t="shared" si="3"/>
        <v>0.12271338078492988</v>
      </c>
      <c r="Y20" s="114">
        <f t="shared" si="4"/>
        <v>-5.7407037784415693E-2</v>
      </c>
      <c r="AA20" s="112" t="s">
        <v>97</v>
      </c>
      <c r="AB20" s="112" t="s">
        <v>97</v>
      </c>
      <c r="AC20" s="112" t="s">
        <v>97</v>
      </c>
      <c r="AD20" s="112" t="s">
        <v>97</v>
      </c>
    </row>
    <row r="21" spans="1:30">
      <c r="A21" s="53">
        <v>2007</v>
      </c>
      <c r="B21" s="98">
        <v>37.257899999999992</v>
      </c>
      <c r="C21" s="98">
        <v>358.65230000000008</v>
      </c>
      <c r="D21" s="98">
        <v>28.279299999999999</v>
      </c>
      <c r="F21" s="98">
        <v>38.347899999999996</v>
      </c>
      <c r="G21" s="98">
        <v>0</v>
      </c>
      <c r="H21" s="98">
        <v>317.64700000000005</v>
      </c>
      <c r="I21" s="98">
        <v>0.25119999999999998</v>
      </c>
      <c r="J21" s="98">
        <v>2.7523999999999997</v>
      </c>
      <c r="K21" s="98">
        <v>9.780999999999997</v>
      </c>
      <c r="L21" s="98">
        <v>48.956800000000001</v>
      </c>
      <c r="M21" s="98">
        <v>6.4529999999999994</v>
      </c>
      <c r="O21" s="98">
        <v>389.14759999999995</v>
      </c>
      <c r="P21" s="98">
        <v>35.041899999999998</v>
      </c>
      <c r="R21" s="39">
        <f t="shared" si="0"/>
        <v>424.18950000000007</v>
      </c>
      <c r="T21" s="39">
        <v>21.1</v>
      </c>
      <c r="U21" s="111"/>
      <c r="V21" s="114">
        <f t="shared" si="1"/>
        <v>6.5772084694466715E-2</v>
      </c>
      <c r="W21" s="114">
        <f t="shared" si="2"/>
        <v>0.12330675082199938</v>
      </c>
      <c r="X21" s="114">
        <f t="shared" si="3"/>
        <v>1.6926418446092217E-2</v>
      </c>
      <c r="Y21" s="114">
        <f t="shared" si="4"/>
        <v>0.11029897149533929</v>
      </c>
      <c r="AA21" s="112" t="s">
        <v>97</v>
      </c>
      <c r="AB21" s="112" t="s">
        <v>97</v>
      </c>
      <c r="AC21" s="112" t="s">
        <v>97</v>
      </c>
      <c r="AD21" s="112" t="s">
        <v>97</v>
      </c>
    </row>
    <row r="22" spans="1:30">
      <c r="A22" s="53">
        <v>2008</v>
      </c>
      <c r="B22" s="98">
        <v>24.034399999999998</v>
      </c>
      <c r="C22" s="98">
        <v>338.61380000000003</v>
      </c>
      <c r="D22" s="98">
        <v>23.494999999999997</v>
      </c>
      <c r="F22" s="98">
        <v>0</v>
      </c>
      <c r="G22" s="98">
        <v>5.0999999999999995E-3</v>
      </c>
      <c r="H22" s="98">
        <v>260.05519999999996</v>
      </c>
      <c r="I22" s="98">
        <v>1.0130999999999999</v>
      </c>
      <c r="J22" s="98">
        <v>4.49</v>
      </c>
      <c r="K22" s="98">
        <v>0.94689999999999996</v>
      </c>
      <c r="L22" s="98">
        <v>115.70240000000001</v>
      </c>
      <c r="M22" s="98">
        <v>3.9304000000000001</v>
      </c>
      <c r="O22" s="98">
        <v>348.12809999999996</v>
      </c>
      <c r="P22" s="98">
        <v>38.014900000000004</v>
      </c>
      <c r="R22" s="39">
        <f t="shared" si="0"/>
        <v>386.14320000000004</v>
      </c>
      <c r="T22" s="39">
        <v>19.5</v>
      </c>
      <c r="U22" s="111"/>
      <c r="V22" s="114">
        <f t="shared" si="1"/>
        <v>-0.35491801738691653</v>
      </c>
      <c r="W22" s="114">
        <f t="shared" si="2"/>
        <v>-5.5871661773812864E-2</v>
      </c>
      <c r="X22" s="114">
        <f t="shared" si="3"/>
        <v>-0.16918028381183414</v>
      </c>
      <c r="Y22" s="114">
        <f t="shared" si="4"/>
        <v>-8.9691753331942459E-2</v>
      </c>
      <c r="AA22" s="112" t="s">
        <v>97</v>
      </c>
      <c r="AB22" s="112" t="s">
        <v>97</v>
      </c>
      <c r="AC22" s="112" t="s">
        <v>97</v>
      </c>
      <c r="AD22" s="112" t="s">
        <v>97</v>
      </c>
    </row>
    <row r="23" spans="1:30">
      <c r="A23" s="53">
        <v>2009</v>
      </c>
      <c r="B23" s="98">
        <v>1.5793999999999999</v>
      </c>
      <c r="C23" s="98">
        <v>320.21910000000003</v>
      </c>
      <c r="D23" s="98">
        <v>84.134699999999981</v>
      </c>
      <c r="F23" s="98">
        <v>0</v>
      </c>
      <c r="G23" s="98">
        <v>1.2239</v>
      </c>
      <c r="H23" s="98">
        <v>359.06579999999997</v>
      </c>
      <c r="I23" s="98">
        <v>1.7827999999999999</v>
      </c>
      <c r="J23" s="98">
        <v>8.4193999999999996</v>
      </c>
      <c r="K23" s="98">
        <v>0</v>
      </c>
      <c r="L23" s="98">
        <v>31.521699999999996</v>
      </c>
      <c r="M23" s="98">
        <v>3.9192999999999998</v>
      </c>
      <c r="O23" s="98">
        <v>352.5204</v>
      </c>
      <c r="P23" s="98">
        <v>53.412199999999999</v>
      </c>
      <c r="R23" s="39">
        <f t="shared" si="0"/>
        <v>405.93320000000006</v>
      </c>
      <c r="T23" s="39">
        <v>16.7</v>
      </c>
      <c r="U23" s="111"/>
      <c r="V23" s="114">
        <f t="shared" si="1"/>
        <v>-0.93428585693838828</v>
      </c>
      <c r="W23" s="114">
        <f t="shared" si="2"/>
        <v>-5.4323539087893002E-2</v>
      </c>
      <c r="X23" s="114">
        <f t="shared" si="3"/>
        <v>2.5809619067886782</v>
      </c>
      <c r="Y23" s="114">
        <f t="shared" si="4"/>
        <v>5.1250416943765975E-2</v>
      </c>
      <c r="AA23" s="112" t="s">
        <v>97</v>
      </c>
      <c r="AB23" s="112" t="s">
        <v>97</v>
      </c>
      <c r="AC23" s="112" t="s">
        <v>97</v>
      </c>
      <c r="AD23" s="112" t="s">
        <v>97</v>
      </c>
    </row>
    <row r="24" spans="1:30">
      <c r="A24" s="53">
        <v>2010</v>
      </c>
      <c r="B24" s="98">
        <v>5.5569000000000006</v>
      </c>
      <c r="C24" s="98">
        <v>268.72569999999996</v>
      </c>
      <c r="D24" s="98">
        <v>151.06719999999999</v>
      </c>
      <c r="F24" s="98">
        <v>0</v>
      </c>
      <c r="G24" s="98">
        <v>0.17630000000000001</v>
      </c>
      <c r="H24" s="98">
        <v>386.43829999999997</v>
      </c>
      <c r="I24" s="98">
        <v>8.7992999999999988</v>
      </c>
      <c r="J24" s="98">
        <v>3.4683000000000002</v>
      </c>
      <c r="K24" s="98">
        <v>0</v>
      </c>
      <c r="L24" s="98">
        <v>22.648899999999998</v>
      </c>
      <c r="M24" s="98">
        <v>3.8187000000000002</v>
      </c>
      <c r="O24" s="98">
        <v>358.85470000000004</v>
      </c>
      <c r="P24" s="98">
        <v>66.494800000000012</v>
      </c>
      <c r="R24" s="39">
        <f t="shared" si="0"/>
        <v>425.34979999999996</v>
      </c>
      <c r="T24" s="39">
        <v>16.2</v>
      </c>
      <c r="U24" s="111"/>
      <c r="V24" s="114">
        <f t="shared" si="1"/>
        <v>2.5183614030644552</v>
      </c>
      <c r="W24" s="114">
        <f t="shared" si="2"/>
        <v>-0.16080677261287679</v>
      </c>
      <c r="X24" s="114">
        <f t="shared" si="3"/>
        <v>0.79553977134285869</v>
      </c>
      <c r="Y24" s="114">
        <f t="shared" si="4"/>
        <v>4.7832007827888656E-2</v>
      </c>
      <c r="AA24" s="112" t="s">
        <v>97</v>
      </c>
      <c r="AB24" s="112" t="s">
        <v>97</v>
      </c>
      <c r="AC24" s="112" t="s">
        <v>97</v>
      </c>
      <c r="AD24" s="112" t="s">
        <v>97</v>
      </c>
    </row>
    <row r="25" spans="1:30">
      <c r="A25" s="53">
        <v>2011</v>
      </c>
      <c r="B25" s="98">
        <v>7.9835000000000003</v>
      </c>
      <c r="C25" s="98">
        <v>245.80709999999999</v>
      </c>
      <c r="D25" s="98">
        <v>31.435000000000002</v>
      </c>
      <c r="F25" s="98">
        <v>0</v>
      </c>
      <c r="G25" s="98">
        <v>7.9299999999999995E-2</v>
      </c>
      <c r="H25" s="98">
        <v>253.7141</v>
      </c>
      <c r="I25" s="98">
        <v>9.3382000000000005</v>
      </c>
      <c r="J25" s="98">
        <v>2.4823</v>
      </c>
      <c r="K25" s="98">
        <v>0</v>
      </c>
      <c r="L25" s="98">
        <v>18.623199999999997</v>
      </c>
      <c r="M25" s="98">
        <v>0.98869999999999991</v>
      </c>
      <c r="O25" s="98">
        <v>245.0145</v>
      </c>
      <c r="P25" s="98">
        <v>40.211199999999991</v>
      </c>
      <c r="R25" s="39">
        <f t="shared" si="0"/>
        <v>285.22559999999999</v>
      </c>
      <c r="T25" s="39">
        <v>15.5</v>
      </c>
      <c r="U25" s="111"/>
      <c r="V25" s="114">
        <f t="shared" si="1"/>
        <v>0.43668232287786335</v>
      </c>
      <c r="W25" s="114">
        <f t="shared" si="2"/>
        <v>-8.5286223089194535E-2</v>
      </c>
      <c r="X25" s="114">
        <f t="shared" si="3"/>
        <v>-0.79191379730345168</v>
      </c>
      <c r="Y25" s="114">
        <f t="shared" si="4"/>
        <v>-0.32943285737997285</v>
      </c>
      <c r="AA25" s="112" t="s">
        <v>97</v>
      </c>
      <c r="AB25" s="112" t="s">
        <v>97</v>
      </c>
      <c r="AC25" s="112" t="s">
        <v>97</v>
      </c>
      <c r="AD25" s="112" t="s">
        <v>97</v>
      </c>
    </row>
    <row r="26" spans="1:30">
      <c r="A26" s="53">
        <v>2012</v>
      </c>
      <c r="B26" s="99">
        <v>12.9138</v>
      </c>
      <c r="C26" s="99">
        <v>325.17609999999996</v>
      </c>
      <c r="D26" s="99">
        <v>31.757199999999997</v>
      </c>
      <c r="F26" s="98">
        <v>0</v>
      </c>
      <c r="G26" s="98">
        <v>0.2248</v>
      </c>
      <c r="H26" s="98">
        <v>340.51499999999999</v>
      </c>
      <c r="I26" s="98">
        <v>11.3592</v>
      </c>
      <c r="J26" s="98">
        <v>1.1719000000000002</v>
      </c>
      <c r="K26" s="98">
        <v>0</v>
      </c>
      <c r="L26" s="98">
        <v>15.142099999999999</v>
      </c>
      <c r="M26" s="98">
        <v>1.4348000000000001</v>
      </c>
      <c r="O26" s="98">
        <v>326.94929999999994</v>
      </c>
      <c r="P26" s="98">
        <v>42.898100000000007</v>
      </c>
      <c r="R26" s="39">
        <f t="shared" si="0"/>
        <v>369.84709999999995</v>
      </c>
      <c r="T26" s="39">
        <v>15.6</v>
      </c>
      <c r="U26" s="111"/>
      <c r="V26" s="114">
        <f t="shared" si="1"/>
        <v>0.61756122001628366</v>
      </c>
      <c r="W26" s="114">
        <f t="shared" si="2"/>
        <v>0.32289140549642381</v>
      </c>
      <c r="X26" s="114">
        <f t="shared" si="3"/>
        <v>1.0249721647844545E-2</v>
      </c>
      <c r="Y26" s="114">
        <f t="shared" si="4"/>
        <v>0.29668269608338083</v>
      </c>
      <c r="AA26" s="112" t="s">
        <v>97</v>
      </c>
      <c r="AB26" s="112" t="s">
        <v>97</v>
      </c>
      <c r="AC26" s="112" t="s">
        <v>97</v>
      </c>
      <c r="AD26" s="112" t="s">
        <v>97</v>
      </c>
    </row>
    <row r="27" spans="1:30">
      <c r="A27" s="53">
        <v>2013</v>
      </c>
      <c r="B27" s="99">
        <v>9.4648000000000003</v>
      </c>
      <c r="C27" s="99">
        <v>267.85579999999999</v>
      </c>
      <c r="D27" s="99">
        <v>35.426600000000001</v>
      </c>
      <c r="F27" s="98">
        <v>0</v>
      </c>
      <c r="G27" s="98">
        <v>1.7087999999999999</v>
      </c>
      <c r="H27" s="98">
        <v>284.26220000000001</v>
      </c>
      <c r="I27" s="98">
        <v>11.788400000000003</v>
      </c>
      <c r="J27" s="98">
        <v>3.7775000000000003</v>
      </c>
      <c r="K27" s="98">
        <v>7.0000000000000007E-2</v>
      </c>
      <c r="L27" s="98">
        <v>9.4169999999999998</v>
      </c>
      <c r="M27" s="98">
        <v>1.7233000000000001</v>
      </c>
      <c r="O27" s="98">
        <v>275.75420000000003</v>
      </c>
      <c r="P27" s="98">
        <v>36.993200000000002</v>
      </c>
      <c r="R27" s="39">
        <f t="shared" si="0"/>
        <v>312.74720000000002</v>
      </c>
      <c r="T27" s="39">
        <v>16.2</v>
      </c>
      <c r="U27" s="111"/>
      <c r="V27" s="114">
        <f t="shared" si="1"/>
        <v>-0.26707862906348245</v>
      </c>
      <c r="W27" s="114">
        <f t="shared" si="2"/>
        <v>-0.1762746401103894</v>
      </c>
      <c r="X27" s="114">
        <f t="shared" si="3"/>
        <v>0.11554545111029957</v>
      </c>
      <c r="Y27" s="114">
        <f t="shared" si="4"/>
        <v>-0.15438785379147202</v>
      </c>
      <c r="AA27" s="112" t="s">
        <v>97</v>
      </c>
      <c r="AB27" s="112" t="s">
        <v>97</v>
      </c>
      <c r="AC27" s="112" t="s">
        <v>97</v>
      </c>
      <c r="AD27" s="112" t="s">
        <v>97</v>
      </c>
    </row>
    <row r="28" spans="1:30">
      <c r="A28" s="53">
        <v>2014</v>
      </c>
      <c r="B28" s="99">
        <v>8.8755999999999986</v>
      </c>
      <c r="C28" s="99">
        <v>282.69979999999998</v>
      </c>
      <c r="D28" s="99">
        <v>23.039100000000001</v>
      </c>
      <c r="F28" s="98">
        <v>0</v>
      </c>
      <c r="G28" s="98">
        <v>0.1527</v>
      </c>
      <c r="H28" s="98">
        <v>292.77439999999996</v>
      </c>
      <c r="I28" s="98">
        <v>8.8606999999999996</v>
      </c>
      <c r="J28" s="98">
        <v>5.0809999999999995</v>
      </c>
      <c r="K28" s="98">
        <v>0</v>
      </c>
      <c r="L28" s="98">
        <v>6.8102000000000009</v>
      </c>
      <c r="M28" s="98">
        <v>0.93559999999999999</v>
      </c>
      <c r="O28" s="98">
        <v>280.64690000000002</v>
      </c>
      <c r="P28" s="98">
        <v>33.967700000000001</v>
      </c>
      <c r="R28" s="39">
        <f t="shared" si="0"/>
        <v>314.61450000000002</v>
      </c>
      <c r="T28" s="39">
        <v>16</v>
      </c>
      <c r="U28" s="111"/>
      <c r="V28" s="114">
        <f t="shared" si="1"/>
        <v>-6.2251711605105453E-2</v>
      </c>
      <c r="W28" s="114">
        <f t="shared" si="2"/>
        <v>5.5417877828294104E-2</v>
      </c>
      <c r="X28" s="114">
        <f t="shared" si="3"/>
        <v>-0.34966663467563919</v>
      </c>
      <c r="Y28" s="114">
        <f t="shared" si="4"/>
        <v>5.9706369873175902E-3</v>
      </c>
      <c r="AA28" s="112" t="s">
        <v>97</v>
      </c>
      <c r="AB28" s="112" t="s">
        <v>97</v>
      </c>
      <c r="AC28" s="112" t="s">
        <v>97</v>
      </c>
      <c r="AD28" s="112" t="s">
        <v>97</v>
      </c>
    </row>
    <row r="29" spans="1:30">
      <c r="A29" s="53">
        <v>2015</v>
      </c>
      <c r="B29" s="99">
        <v>11.191699999999999</v>
      </c>
      <c r="C29" s="99">
        <v>338.31459999999998</v>
      </c>
      <c r="D29" s="99">
        <v>27.846800000000002</v>
      </c>
      <c r="F29" s="98">
        <v>0</v>
      </c>
      <c r="G29" s="98">
        <v>9.7799999999999998E-2</v>
      </c>
      <c r="H29" s="98">
        <v>361.72759999999994</v>
      </c>
      <c r="I29" s="98">
        <v>5.1119000000000003</v>
      </c>
      <c r="J29" s="98">
        <v>2.7187999999999999</v>
      </c>
      <c r="K29" s="98">
        <v>0</v>
      </c>
      <c r="L29" s="98">
        <v>6.0114000000000001</v>
      </c>
      <c r="M29" s="98">
        <v>1.6858</v>
      </c>
      <c r="O29" s="39">
        <v>341.52609999999999</v>
      </c>
      <c r="P29" s="39">
        <v>35.827000000000012</v>
      </c>
      <c r="R29" s="39">
        <f t="shared" si="0"/>
        <v>377.35310000000004</v>
      </c>
      <c r="T29" s="39">
        <v>16.399999999999999</v>
      </c>
      <c r="U29" s="111"/>
      <c r="V29" s="114">
        <f t="shared" si="1"/>
        <v>0.26095137230159104</v>
      </c>
      <c r="W29" s="114">
        <f t="shared" si="2"/>
        <v>0.19672741190478393</v>
      </c>
      <c r="X29" s="114">
        <f t="shared" si="3"/>
        <v>0.20867568611621112</v>
      </c>
      <c r="Y29" s="114">
        <f t="shared" si="4"/>
        <v>0.19941420373186869</v>
      </c>
      <c r="AA29" s="112" t="s">
        <v>97</v>
      </c>
      <c r="AB29" s="112" t="s">
        <v>97</v>
      </c>
      <c r="AC29" s="112" t="s">
        <v>97</v>
      </c>
      <c r="AD29" s="112" t="s">
        <v>97</v>
      </c>
    </row>
    <row r="30" spans="1:30">
      <c r="A30" s="53">
        <v>2016</v>
      </c>
      <c r="B30" s="98">
        <v>12.198400000000003</v>
      </c>
      <c r="C30" s="98">
        <v>382.91759999999999</v>
      </c>
      <c r="D30" s="98">
        <v>28.716200000000001</v>
      </c>
      <c r="F30" s="98">
        <v>0</v>
      </c>
      <c r="G30" s="98">
        <v>1.3300000000000001E-2</v>
      </c>
      <c r="H30" s="98">
        <v>408.57499999999999</v>
      </c>
      <c r="I30" s="98">
        <v>1.8256000000000001</v>
      </c>
      <c r="J30" s="98">
        <v>4.6196999999999981</v>
      </c>
      <c r="K30" s="98">
        <v>0</v>
      </c>
      <c r="L30" s="98">
        <v>7.2408999999999999</v>
      </c>
      <c r="M30" s="98">
        <v>1.5578000000000001</v>
      </c>
      <c r="O30" s="39">
        <v>388.11279999999994</v>
      </c>
      <c r="P30" s="39">
        <v>35.7196</v>
      </c>
      <c r="R30" s="39">
        <f t="shared" si="0"/>
        <v>423.8322</v>
      </c>
      <c r="T30" s="39">
        <v>16.8</v>
      </c>
      <c r="U30" s="111"/>
      <c r="V30" s="114">
        <f t="shared" si="1"/>
        <v>8.9950588382462282E-2</v>
      </c>
      <c r="W30" s="114">
        <f t="shared" si="2"/>
        <v>0.13183882693800397</v>
      </c>
      <c r="X30" s="114">
        <f t="shared" si="3"/>
        <v>3.1220822500251266E-2</v>
      </c>
      <c r="Y30" s="114">
        <f t="shared" si="4"/>
        <v>0.12317137450308469</v>
      </c>
      <c r="AA30" s="112" t="s">
        <v>97</v>
      </c>
      <c r="AB30" s="112" t="s">
        <v>97</v>
      </c>
      <c r="AC30" s="112" t="s">
        <v>97</v>
      </c>
      <c r="AD30" s="112" t="s">
        <v>97</v>
      </c>
    </row>
    <row r="31" spans="1:30">
      <c r="A31" s="53">
        <v>2017</v>
      </c>
      <c r="B31" s="98">
        <v>15.399400000000002</v>
      </c>
      <c r="C31" s="98">
        <v>358.90640000000002</v>
      </c>
      <c r="D31" s="98">
        <v>34.143799999999999</v>
      </c>
      <c r="F31" s="98">
        <v>0</v>
      </c>
      <c r="G31" s="98">
        <v>0.29100000000000004</v>
      </c>
      <c r="H31" s="98">
        <v>390.9588</v>
      </c>
      <c r="I31" s="98">
        <v>3.6839999999999997</v>
      </c>
      <c r="J31" s="98">
        <v>7.0411999999999999</v>
      </c>
      <c r="K31" s="98">
        <v>4.48E-2</v>
      </c>
      <c r="L31" s="98">
        <v>5.0204000000000004</v>
      </c>
      <c r="M31" s="98">
        <v>1.4096000000000002</v>
      </c>
      <c r="O31" s="39">
        <v>370.65010000000001</v>
      </c>
      <c r="P31" s="39">
        <v>37.799500000000002</v>
      </c>
      <c r="R31" s="39">
        <f t="shared" si="0"/>
        <v>408.44960000000003</v>
      </c>
      <c r="T31" s="39">
        <v>17.5</v>
      </c>
      <c r="U31" s="111"/>
      <c r="V31" s="114">
        <f t="shared" si="1"/>
        <v>0.26241146379853086</v>
      </c>
      <c r="W31" s="114">
        <f t="shared" si="2"/>
        <v>-6.2705918975779595E-2</v>
      </c>
      <c r="X31" s="114">
        <f t="shared" si="3"/>
        <v>0.18900829496939009</v>
      </c>
      <c r="Y31" s="114">
        <f t="shared" si="4"/>
        <v>-3.6294080534702067E-2</v>
      </c>
      <c r="AA31" s="112" t="s">
        <v>97</v>
      </c>
      <c r="AB31" s="112" t="s">
        <v>97</v>
      </c>
      <c r="AC31" s="112" t="s">
        <v>97</v>
      </c>
      <c r="AD31" s="112" t="s">
        <v>97</v>
      </c>
    </row>
    <row r="32" spans="1:30">
      <c r="A32" s="53">
        <v>2018</v>
      </c>
      <c r="B32" s="98">
        <v>17.173000000000002</v>
      </c>
      <c r="C32" s="98">
        <v>278.08870000000002</v>
      </c>
      <c r="D32" s="98">
        <v>25.087299999999999</v>
      </c>
      <c r="F32" s="98">
        <v>0</v>
      </c>
      <c r="G32" s="98">
        <v>0.11240000000000001</v>
      </c>
      <c r="H32" s="98">
        <v>294.84320000000002</v>
      </c>
      <c r="I32" s="98">
        <v>4.7826000000000004</v>
      </c>
      <c r="J32" s="98">
        <v>12.388500000000001</v>
      </c>
      <c r="K32" s="98">
        <v>0</v>
      </c>
      <c r="L32" s="98">
        <v>7.4276999999999997</v>
      </c>
      <c r="M32" s="98">
        <v>0.7944</v>
      </c>
      <c r="O32" s="98">
        <v>291.01980000000003</v>
      </c>
      <c r="P32" s="98">
        <v>29.329099999999997</v>
      </c>
      <c r="R32" s="39">
        <f t="shared" si="0"/>
        <v>320.34900000000005</v>
      </c>
      <c r="T32" s="39">
        <v>18.100000000000001</v>
      </c>
      <c r="U32" s="111"/>
      <c r="V32" s="114">
        <f t="shared" si="1"/>
        <v>0.11517331844097822</v>
      </c>
      <c r="W32" s="114">
        <f t="shared" si="2"/>
        <v>-0.22517765077468666</v>
      </c>
      <c r="X32" s="114">
        <f t="shared" si="3"/>
        <v>-0.26524581329553243</v>
      </c>
      <c r="Y32" s="114">
        <f t="shared" si="4"/>
        <v>-0.21569515553448937</v>
      </c>
      <c r="AA32" s="112" t="s">
        <v>97</v>
      </c>
      <c r="AB32" s="112" t="s">
        <v>97</v>
      </c>
      <c r="AC32" s="112" t="s">
        <v>97</v>
      </c>
      <c r="AD32" s="112" t="s">
        <v>97</v>
      </c>
    </row>
    <row r="33" spans="1:30">
      <c r="A33" s="53">
        <v>2019</v>
      </c>
      <c r="B33" s="98">
        <v>21.576700000000002</v>
      </c>
      <c r="C33" s="98">
        <v>317.91130000000004</v>
      </c>
      <c r="D33" s="98">
        <v>67.283299999999997</v>
      </c>
      <c r="F33" s="98">
        <v>0</v>
      </c>
      <c r="G33" s="98">
        <v>7.1300000000000002E-2</v>
      </c>
      <c r="H33" s="98">
        <v>377.90180000000004</v>
      </c>
      <c r="I33" s="98">
        <v>1.9303000000000001</v>
      </c>
      <c r="J33" s="98">
        <v>16.8352</v>
      </c>
      <c r="K33" s="98">
        <v>0.51269999999999993</v>
      </c>
      <c r="L33" s="98">
        <v>7.9999999999999991</v>
      </c>
      <c r="M33" s="98">
        <v>1.5196999999999998</v>
      </c>
      <c r="O33" s="98">
        <v>359.18900000000002</v>
      </c>
      <c r="P33" s="98">
        <v>47.581899999999997</v>
      </c>
      <c r="R33" s="98">
        <v>406.77130000000005</v>
      </c>
      <c r="S33" s="98"/>
      <c r="T33" s="39">
        <v>18.100000000000001</v>
      </c>
      <c r="U33" s="111"/>
      <c r="V33" s="114">
        <f t="shared" si="1"/>
        <v>0.25643160775636176</v>
      </c>
      <c r="W33" s="114">
        <f t="shared" si="2"/>
        <v>0.14320107217589206</v>
      </c>
      <c r="X33" s="114">
        <f t="shared" si="3"/>
        <v>1.6819665727280335</v>
      </c>
      <c r="Y33" s="114">
        <f t="shared" si="4"/>
        <v>0.26977546363497318</v>
      </c>
      <c r="AA33" s="112" t="s">
        <v>97</v>
      </c>
      <c r="AB33" s="112" t="s">
        <v>97</v>
      </c>
      <c r="AC33" s="112" t="s">
        <v>97</v>
      </c>
      <c r="AD33" s="112" t="s">
        <v>97</v>
      </c>
    </row>
    <row r="34" spans="1:30">
      <c r="A34" s="53">
        <v>2020</v>
      </c>
      <c r="B34" s="64">
        <v>9.2721</v>
      </c>
      <c r="C34" s="64">
        <v>304.19599999999997</v>
      </c>
      <c r="D34" s="64">
        <v>137.90040000000002</v>
      </c>
      <c r="E34" s="98"/>
      <c r="F34" s="64">
        <v>0</v>
      </c>
      <c r="G34" s="64">
        <v>1.5800000000000002E-2</v>
      </c>
      <c r="H34" s="64">
        <v>434.61520000000007</v>
      </c>
      <c r="I34" s="64">
        <v>0.69680000000000009</v>
      </c>
      <c r="J34" s="64">
        <v>8.8951999999999991</v>
      </c>
      <c r="K34" s="64">
        <v>0.1182</v>
      </c>
      <c r="L34" s="64">
        <v>4.1592999999999991</v>
      </c>
      <c r="M34" s="64">
        <v>2.8683000000000005</v>
      </c>
      <c r="N34" s="98"/>
      <c r="O34" s="64">
        <v>389.20100000000002</v>
      </c>
      <c r="P34" s="64">
        <v>62.167699999999996</v>
      </c>
      <c r="Q34" s="64"/>
      <c r="R34" s="64">
        <v>451.36850000000004</v>
      </c>
      <c r="S34" s="98"/>
      <c r="T34" s="39">
        <v>17.399999999999999</v>
      </c>
      <c r="U34" s="111"/>
      <c r="V34" s="114">
        <f t="shared" si="1"/>
        <v>-0.57027256253273206</v>
      </c>
      <c r="W34" s="114">
        <f t="shared" si="2"/>
        <v>-4.3141907821458547E-2</v>
      </c>
      <c r="X34" s="114">
        <f t="shared" si="3"/>
        <v>1.0495486993057717</v>
      </c>
      <c r="Y34" s="114">
        <f t="shared" si="4"/>
        <v>0.10963703683126114</v>
      </c>
      <c r="AA34" s="112" t="s">
        <v>97</v>
      </c>
      <c r="AB34" s="112" t="s">
        <v>97</v>
      </c>
      <c r="AC34" s="112" t="s">
        <v>97</v>
      </c>
      <c r="AD34" s="112" t="s">
        <v>97</v>
      </c>
    </row>
    <row r="35" spans="1:30">
      <c r="A35" s="53"/>
      <c r="B35" s="98"/>
      <c r="C35" s="98"/>
      <c r="D35" s="98"/>
      <c r="E35" s="98"/>
      <c r="F35" s="98"/>
      <c r="G35" s="98"/>
      <c r="H35" s="98"/>
      <c r="I35" s="98"/>
      <c r="J35" s="98"/>
      <c r="K35" s="98"/>
      <c r="L35" s="98"/>
      <c r="M35" s="98"/>
      <c r="N35" s="98"/>
      <c r="O35" s="98"/>
      <c r="P35" s="98"/>
      <c r="R35" s="98"/>
      <c r="S35" s="98"/>
      <c r="T35" s="39"/>
      <c r="U35" s="111"/>
      <c r="V35" s="114"/>
      <c r="W35" s="114"/>
      <c r="X35" s="114"/>
      <c r="Y35" s="114"/>
      <c r="AA35" s="112"/>
      <c r="AB35" s="112"/>
      <c r="AC35" s="112"/>
      <c r="AD35" s="112"/>
    </row>
    <row r="36" spans="1:30">
      <c r="A36" s="139" t="s">
        <v>106</v>
      </c>
      <c r="B36" s="133">
        <v>3.8003</v>
      </c>
      <c r="C36" s="133">
        <v>193.71559999999999</v>
      </c>
      <c r="D36" s="133">
        <v>81.476900000000001</v>
      </c>
      <c r="E36" s="140"/>
      <c r="F36" s="133">
        <v>0</v>
      </c>
      <c r="G36" s="133">
        <v>1.5800000000000002E-2</v>
      </c>
      <c r="H36" s="133">
        <v>267.93860000000001</v>
      </c>
      <c r="I36" s="133">
        <v>0.17149999999999999</v>
      </c>
      <c r="J36" s="133">
        <v>5.5545</v>
      </c>
      <c r="K36" s="133">
        <v>5.6899999999999999E-2</v>
      </c>
      <c r="L36" s="133">
        <v>3.4670999999999998</v>
      </c>
      <c r="M36" s="133">
        <v>1.7884000000000002</v>
      </c>
      <c r="N36" s="140"/>
      <c r="O36" s="133">
        <v>242.42140000000001</v>
      </c>
      <c r="P36" s="133">
        <v>36.5715</v>
      </c>
      <c r="Q36" s="141"/>
      <c r="R36" s="133">
        <v>278.99279999999999</v>
      </c>
      <c r="S36" s="140"/>
      <c r="T36" s="142" t="s">
        <v>97</v>
      </c>
      <c r="U36" s="135"/>
      <c r="V36" s="136"/>
      <c r="W36" s="136"/>
      <c r="X36" s="136"/>
      <c r="Y36" s="136"/>
      <c r="Z36" s="137"/>
      <c r="AA36" s="138"/>
      <c r="AB36" s="138"/>
      <c r="AC36" s="138"/>
      <c r="AD36" s="138"/>
    </row>
    <row r="37" spans="1:30">
      <c r="A37" s="139" t="s">
        <v>107</v>
      </c>
      <c r="B37" s="133">
        <v>8.9587000000000003</v>
      </c>
      <c r="C37" s="133">
        <v>218.24019999999999</v>
      </c>
      <c r="D37" s="133">
        <v>71.416700000000006</v>
      </c>
      <c r="E37" s="140"/>
      <c r="F37" s="133">
        <v>0</v>
      </c>
      <c r="G37" s="133">
        <v>0</v>
      </c>
      <c r="H37" s="133">
        <v>283.50729999999999</v>
      </c>
      <c r="I37" s="133">
        <v>1.63</v>
      </c>
      <c r="J37" s="133">
        <v>7.3850000000000007</v>
      </c>
      <c r="K37" s="133">
        <v>4.4499999999999998E-2</v>
      </c>
      <c r="L37" s="133">
        <v>4.5770999999999997</v>
      </c>
      <c r="M37" s="133">
        <v>1.4718</v>
      </c>
      <c r="N37" s="140"/>
      <c r="O37" s="133">
        <v>257.04610000000002</v>
      </c>
      <c r="P37" s="133">
        <v>41.569299999999991</v>
      </c>
      <c r="Q37" s="141"/>
      <c r="R37" s="133">
        <v>298.61559999999997</v>
      </c>
      <c r="S37" s="140"/>
      <c r="T37" s="142" t="s">
        <v>97</v>
      </c>
      <c r="U37" s="135"/>
      <c r="V37" s="136">
        <f t="shared" ref="V37" si="5">B37/B36-1</f>
        <v>1.3573665236954979</v>
      </c>
      <c r="W37" s="136">
        <f t="shared" ref="W37" si="6">C37/C36-1</f>
        <v>0.12660105845889547</v>
      </c>
      <c r="X37" s="136">
        <f t="shared" ref="X37" si="7">D37/D36-1</f>
        <v>-0.12347303346101768</v>
      </c>
      <c r="Y37" s="136">
        <f t="shared" ref="Y37" si="8">R37/R36-1</f>
        <v>7.0334431569560207E-2</v>
      </c>
      <c r="Z37" s="137"/>
      <c r="AA37" s="138" t="s">
        <v>97</v>
      </c>
      <c r="AB37" s="138" t="s">
        <v>97</v>
      </c>
      <c r="AC37" s="138" t="s">
        <v>97</v>
      </c>
      <c r="AD37" s="138" t="s">
        <v>97</v>
      </c>
    </row>
    <row r="38" spans="1:30">
      <c r="A38" s="83"/>
      <c r="B38" s="83"/>
      <c r="C38" s="83"/>
      <c r="D38" s="83"/>
      <c r="F38" s="98"/>
      <c r="G38" s="98"/>
      <c r="H38" s="98"/>
      <c r="I38" s="98"/>
      <c r="J38" s="98"/>
      <c r="K38" s="98"/>
      <c r="L38" s="98"/>
      <c r="M38" s="98"/>
      <c r="U38" s="111"/>
      <c r="V38" s="111"/>
    </row>
    <row r="39" spans="1:30">
      <c r="A39" s="53" t="s">
        <v>49</v>
      </c>
      <c r="B39" s="98">
        <v>2.8942999999999999</v>
      </c>
      <c r="C39" s="98">
        <v>65.090800000000002</v>
      </c>
      <c r="D39" s="98">
        <v>7.8444000000000003</v>
      </c>
      <c r="F39" s="98">
        <v>0</v>
      </c>
      <c r="G39" s="98">
        <v>0</v>
      </c>
      <c r="H39" s="98">
        <v>71.597399999999993</v>
      </c>
      <c r="I39" s="98">
        <v>0.97660000000000002</v>
      </c>
      <c r="J39" s="98">
        <v>2.2852999999999999</v>
      </c>
      <c r="K39" s="98">
        <v>0</v>
      </c>
      <c r="L39" s="98">
        <v>0.79690000000000005</v>
      </c>
      <c r="M39" s="98">
        <v>0.1729</v>
      </c>
      <c r="O39" s="98">
        <v>68.052199999999999</v>
      </c>
      <c r="P39" s="98">
        <v>7.7770999999999999</v>
      </c>
      <c r="R39" s="39">
        <v>75.829499999999996</v>
      </c>
      <c r="T39" s="39">
        <v>19</v>
      </c>
      <c r="U39" s="111"/>
      <c r="V39" s="112" t="s">
        <v>97</v>
      </c>
      <c r="W39" s="112" t="s">
        <v>97</v>
      </c>
      <c r="X39" s="112" t="s">
        <v>97</v>
      </c>
      <c r="Y39" s="112" t="s">
        <v>97</v>
      </c>
      <c r="AA39" s="112" t="s">
        <v>97</v>
      </c>
      <c r="AB39" s="112" t="s">
        <v>97</v>
      </c>
      <c r="AC39" s="112" t="s">
        <v>97</v>
      </c>
      <c r="AD39" s="112" t="s">
        <v>97</v>
      </c>
    </row>
    <row r="40" spans="1:30">
      <c r="A40" s="53" t="s">
        <v>50</v>
      </c>
      <c r="B40" s="98">
        <v>7.0796999999999999</v>
      </c>
      <c r="C40" s="98">
        <v>76.666700000000006</v>
      </c>
      <c r="D40" s="98">
        <v>5.7907000000000002</v>
      </c>
      <c r="E40" s="98"/>
      <c r="F40" s="98">
        <v>0</v>
      </c>
      <c r="G40" s="98">
        <v>7.1300000000000002E-2</v>
      </c>
      <c r="H40" s="98">
        <v>78.071799999999996</v>
      </c>
      <c r="I40" s="98">
        <v>0.82230000000000003</v>
      </c>
      <c r="J40" s="98">
        <v>6.5045000000000002</v>
      </c>
      <c r="K40" s="98">
        <v>0</v>
      </c>
      <c r="L40" s="98">
        <v>3.8492999999999999</v>
      </c>
      <c r="M40" s="98">
        <v>0.218</v>
      </c>
      <c r="N40" s="98"/>
      <c r="O40" s="98">
        <v>79.803100000000001</v>
      </c>
      <c r="P40" s="98">
        <v>9.734</v>
      </c>
      <c r="Q40" s="98"/>
      <c r="R40" s="39">
        <v>89.537100000000009</v>
      </c>
      <c r="S40" s="98"/>
      <c r="T40" s="39">
        <v>17.600000000000001</v>
      </c>
      <c r="U40" s="111"/>
      <c r="V40" s="112" t="s">
        <v>97</v>
      </c>
      <c r="W40" s="112" t="s">
        <v>97</v>
      </c>
      <c r="X40" s="112" t="s">
        <v>97</v>
      </c>
      <c r="Y40" s="112" t="s">
        <v>97</v>
      </c>
      <c r="AA40" s="114">
        <f t="shared" ref="AA40:AA46" si="9">B40/B39-1</f>
        <v>1.4460836817192413</v>
      </c>
      <c r="AB40" s="114">
        <f t="shared" ref="AB40:AB46" si="10">C40/C39-1</f>
        <v>0.17784233716592834</v>
      </c>
      <c r="AC40" s="114">
        <f t="shared" ref="AC40:AC46" si="11">D40/D39-1</f>
        <v>-0.26180459945948698</v>
      </c>
      <c r="AD40" s="114">
        <f t="shared" ref="AD40:AD46" si="12">R40/R39-1</f>
        <v>0.18076869819793107</v>
      </c>
    </row>
    <row r="41" spans="1:30">
      <c r="A41" s="53" t="s">
        <v>51</v>
      </c>
      <c r="B41" s="98">
        <v>6.763300000000001</v>
      </c>
      <c r="C41" s="98">
        <v>79.192700000000002</v>
      </c>
      <c r="D41" s="98">
        <v>16.6004</v>
      </c>
      <c r="F41" s="98">
        <v>0</v>
      </c>
      <c r="G41" s="98">
        <v>0</v>
      </c>
      <c r="H41" s="98">
        <v>97.833000000000013</v>
      </c>
      <c r="I41" s="98">
        <v>2.2800000000000001E-2</v>
      </c>
      <c r="J41" s="98">
        <v>2.9588000000000001</v>
      </c>
      <c r="K41" s="98">
        <v>0</v>
      </c>
      <c r="L41" s="98">
        <v>1.3420999999999998</v>
      </c>
      <c r="M41" s="98">
        <v>0.39959999999999996</v>
      </c>
      <c r="O41" s="98">
        <v>91.252399999999994</v>
      </c>
      <c r="P41" s="98">
        <v>11.303900000000001</v>
      </c>
      <c r="R41" s="39">
        <v>102.5564</v>
      </c>
      <c r="T41" s="39">
        <v>18</v>
      </c>
      <c r="U41" s="111"/>
      <c r="V41" s="112" t="s">
        <v>97</v>
      </c>
      <c r="W41" s="112" t="s">
        <v>97</v>
      </c>
      <c r="X41" s="112" t="s">
        <v>97</v>
      </c>
      <c r="Y41" s="112" t="s">
        <v>97</v>
      </c>
      <c r="AA41" s="114">
        <f t="shared" si="9"/>
        <v>-4.4691159229910737E-2</v>
      </c>
      <c r="AB41" s="114">
        <f t="shared" si="10"/>
        <v>3.2947811761820933E-2</v>
      </c>
      <c r="AC41" s="114">
        <f t="shared" si="11"/>
        <v>1.8667345916728548</v>
      </c>
      <c r="AD41" s="114">
        <f t="shared" si="12"/>
        <v>0.14540676434684596</v>
      </c>
    </row>
    <row r="42" spans="1:30">
      <c r="A42" s="53" t="s">
        <v>52</v>
      </c>
      <c r="B42" s="98">
        <v>4.8394000000000004</v>
      </c>
      <c r="C42" s="98">
        <v>96.961099999999988</v>
      </c>
      <c r="D42" s="98">
        <v>37.047800000000002</v>
      </c>
      <c r="F42" s="98">
        <v>0</v>
      </c>
      <c r="G42" s="98">
        <v>0</v>
      </c>
      <c r="H42" s="98">
        <v>130.39959999999999</v>
      </c>
      <c r="I42" s="98">
        <v>0.10859999999999999</v>
      </c>
      <c r="J42" s="98">
        <v>5.0865999999999998</v>
      </c>
      <c r="K42" s="98">
        <v>0.51269999999999993</v>
      </c>
      <c r="L42" s="98">
        <v>2.0116999999999998</v>
      </c>
      <c r="M42" s="98">
        <v>0.72920000000000007</v>
      </c>
      <c r="O42" s="98">
        <v>120.0813</v>
      </c>
      <c r="P42" s="98">
        <v>18.7669</v>
      </c>
      <c r="R42" s="39">
        <v>138.84829999999999</v>
      </c>
      <c r="T42" s="39">
        <v>18</v>
      </c>
      <c r="U42" s="111"/>
      <c r="V42" s="112" t="s">
        <v>97</v>
      </c>
      <c r="W42" s="112" t="s">
        <v>97</v>
      </c>
      <c r="X42" s="112" t="s">
        <v>97</v>
      </c>
      <c r="Y42" s="112" t="s">
        <v>97</v>
      </c>
      <c r="AA42" s="114">
        <f t="shared" si="9"/>
        <v>-0.2844617272633182</v>
      </c>
      <c r="AB42" s="114">
        <f t="shared" si="10"/>
        <v>0.22436916533973439</v>
      </c>
      <c r="AC42" s="114">
        <f t="shared" si="11"/>
        <v>1.2317414038215948</v>
      </c>
      <c r="AD42" s="114">
        <f t="shared" si="12"/>
        <v>0.35387260083232253</v>
      </c>
    </row>
    <row r="43" spans="1:30">
      <c r="A43" s="53" t="s">
        <v>53</v>
      </c>
      <c r="B43" s="98">
        <v>0.73359999999999992</v>
      </c>
      <c r="C43" s="98">
        <v>65.1494</v>
      </c>
      <c r="D43" s="98">
        <v>22.037099999999999</v>
      </c>
      <c r="E43" s="98"/>
      <c r="F43" s="98">
        <v>0</v>
      </c>
      <c r="G43" s="98">
        <v>0</v>
      </c>
      <c r="H43" s="98">
        <v>84.274799999999999</v>
      </c>
      <c r="I43" s="98">
        <v>2.5000000000000001E-2</v>
      </c>
      <c r="J43" s="98">
        <v>2.0047999999999999</v>
      </c>
      <c r="K43" s="98">
        <v>2.3899999999999998E-2</v>
      </c>
      <c r="L43" s="98">
        <v>0.85949999999999993</v>
      </c>
      <c r="M43" s="98">
        <v>0.7320000000000001</v>
      </c>
      <c r="N43" s="98"/>
      <c r="O43" s="98">
        <v>77.967099999999988</v>
      </c>
      <c r="P43" s="98">
        <v>9.9529999999999994</v>
      </c>
      <c r="Q43" s="98"/>
      <c r="R43" s="39">
        <v>87.920099999999991</v>
      </c>
      <c r="S43" s="98"/>
      <c r="T43" s="39">
        <v>17.8</v>
      </c>
      <c r="U43" s="111"/>
      <c r="V43" s="114">
        <f t="shared" ref="V43:X46" si="13">B43/B39-1</f>
        <v>-0.74653629547731748</v>
      </c>
      <c r="W43" s="114">
        <f t="shared" si="13"/>
        <v>9.0028083845949958E-4</v>
      </c>
      <c r="X43" s="114">
        <f t="shared" si="13"/>
        <v>1.8092779562490438</v>
      </c>
      <c r="Y43" s="114">
        <f>R43/R39-1</f>
        <v>0.15944454335054292</v>
      </c>
      <c r="AA43" s="114">
        <f t="shared" si="9"/>
        <v>-0.84841096003636818</v>
      </c>
      <c r="AB43" s="114">
        <f t="shared" si="10"/>
        <v>-0.32808724323465799</v>
      </c>
      <c r="AC43" s="114">
        <f t="shared" si="11"/>
        <v>-0.40517115726169983</v>
      </c>
      <c r="AD43" s="114">
        <f t="shared" si="12"/>
        <v>-0.36679023077704231</v>
      </c>
    </row>
    <row r="44" spans="1:30">
      <c r="A44" s="53" t="s">
        <v>54</v>
      </c>
      <c r="B44" s="98">
        <v>1.4447000000000001</v>
      </c>
      <c r="C44" s="98">
        <v>73.960800000000006</v>
      </c>
      <c r="D44" s="98">
        <v>28.55</v>
      </c>
      <c r="E44" s="98"/>
      <c r="F44" s="98">
        <v>0</v>
      </c>
      <c r="G44" s="98">
        <v>1.5800000000000002E-2</v>
      </c>
      <c r="H44" s="98">
        <v>99.781800000000004</v>
      </c>
      <c r="I44" s="98">
        <v>7.4999999999999997E-2</v>
      </c>
      <c r="J44" s="98">
        <v>1.9244999999999999</v>
      </c>
      <c r="K44" s="98">
        <v>0</v>
      </c>
      <c r="L44" s="98">
        <v>1.3900999999999999</v>
      </c>
      <c r="M44" s="98">
        <v>0.76849999999999996</v>
      </c>
      <c r="N44" s="98"/>
      <c r="O44" s="98">
        <v>91.531300000000002</v>
      </c>
      <c r="P44" s="98">
        <v>12.424300000000001</v>
      </c>
      <c r="Q44" s="98"/>
      <c r="R44" s="39">
        <v>103.9555</v>
      </c>
      <c r="S44" s="98"/>
      <c r="T44" s="39">
        <v>17</v>
      </c>
      <c r="U44" s="111"/>
      <c r="V44" s="114">
        <f t="shared" si="13"/>
        <v>-0.79593768097518258</v>
      </c>
      <c r="W44" s="114">
        <f t="shared" si="13"/>
        <v>-3.5294332480724999E-2</v>
      </c>
      <c r="X44" s="114">
        <f t="shared" si="13"/>
        <v>3.9303193050926488</v>
      </c>
      <c r="Y44" s="114">
        <f t="shared" ref="Y44:Y46" si="14">R44/R40-1</f>
        <v>0.16103268924278313</v>
      </c>
      <c r="AA44" s="114">
        <f t="shared" si="9"/>
        <v>0.96932933478735039</v>
      </c>
      <c r="AB44" s="114">
        <f t="shared" si="10"/>
        <v>0.13524913506494318</v>
      </c>
      <c r="AC44" s="114">
        <f t="shared" si="11"/>
        <v>0.29554251693734668</v>
      </c>
      <c r="AD44" s="114">
        <f t="shared" si="12"/>
        <v>0.18238605279111386</v>
      </c>
    </row>
    <row r="45" spans="1:30">
      <c r="A45" s="53" t="s">
        <v>55</v>
      </c>
      <c r="B45" s="98">
        <v>5.2686999999999991</v>
      </c>
      <c r="C45" s="98">
        <v>85.0822</v>
      </c>
      <c r="D45" s="98">
        <v>48.482700000000001</v>
      </c>
      <c r="E45" s="98"/>
      <c r="F45" s="98">
        <v>0</v>
      </c>
      <c r="G45" s="98">
        <v>0</v>
      </c>
      <c r="H45" s="98">
        <v>133.70600000000002</v>
      </c>
      <c r="I45" s="98">
        <v>7.1499999999999994E-2</v>
      </c>
      <c r="J45" s="98">
        <v>3.1964999999999999</v>
      </c>
      <c r="K45" s="98">
        <v>3.3000000000000002E-2</v>
      </c>
      <c r="L45" s="98">
        <v>1.4758</v>
      </c>
      <c r="M45" s="98">
        <v>0.35070000000000001</v>
      </c>
      <c r="N45" s="98"/>
      <c r="O45" s="98">
        <v>119.14869999999999</v>
      </c>
      <c r="P45" s="98">
        <v>19.684899999999999</v>
      </c>
      <c r="Q45" s="98"/>
      <c r="R45" s="39">
        <v>138.83359999999999</v>
      </c>
      <c r="S45" s="98"/>
      <c r="T45" s="39">
        <v>17.7</v>
      </c>
      <c r="U45" s="111"/>
      <c r="V45" s="114">
        <f t="shared" si="13"/>
        <v>-0.22098679638637964</v>
      </c>
      <c r="W45" s="114">
        <f t="shared" si="13"/>
        <v>7.4369228476867111E-2</v>
      </c>
      <c r="X45" s="114">
        <f t="shared" si="13"/>
        <v>1.920574203031252</v>
      </c>
      <c r="Y45" s="114">
        <f t="shared" si="14"/>
        <v>0.35372926506780655</v>
      </c>
      <c r="AA45" s="114">
        <f t="shared" si="9"/>
        <v>2.646916314805841</v>
      </c>
      <c r="AB45" s="114">
        <f t="shared" si="10"/>
        <v>0.15036884403630024</v>
      </c>
      <c r="AC45" s="114">
        <f t="shared" si="11"/>
        <v>0.69816812609457091</v>
      </c>
      <c r="AD45" s="114">
        <f t="shared" si="12"/>
        <v>0.33550990568079597</v>
      </c>
    </row>
    <row r="46" spans="1:30">
      <c r="A46" s="53" t="s">
        <v>56</v>
      </c>
      <c r="B46" s="98">
        <v>1.8250999999999999</v>
      </c>
      <c r="C46" s="98">
        <v>80.003599999999992</v>
      </c>
      <c r="D46" s="98">
        <v>38.830600000000004</v>
      </c>
      <c r="E46" s="98"/>
      <c r="F46" s="98">
        <v>0</v>
      </c>
      <c r="G46" s="98">
        <v>0</v>
      </c>
      <c r="H46" s="98">
        <v>116.8526</v>
      </c>
      <c r="I46" s="98">
        <v>0.52529999999999999</v>
      </c>
      <c r="J46" s="98">
        <v>1.7694000000000001</v>
      </c>
      <c r="K46" s="98">
        <v>6.13E-2</v>
      </c>
      <c r="L46" s="98">
        <v>0.43389999999999995</v>
      </c>
      <c r="M46" s="98">
        <v>1.0171000000000001</v>
      </c>
      <c r="N46" s="98"/>
      <c r="O46" s="98">
        <v>100.5539</v>
      </c>
      <c r="P46" s="98">
        <v>20.105499999999999</v>
      </c>
      <c r="Q46" s="98"/>
      <c r="R46" s="39">
        <v>120.6593</v>
      </c>
      <c r="S46" s="98"/>
      <c r="T46" s="39">
        <v>17.2</v>
      </c>
      <c r="U46" s="111"/>
      <c r="V46" s="114">
        <f t="shared" si="13"/>
        <v>-0.62286647105013015</v>
      </c>
      <c r="W46" s="114">
        <f t="shared" si="13"/>
        <v>-0.17488972381707713</v>
      </c>
      <c r="X46" s="114">
        <f t="shared" si="13"/>
        <v>4.8121615858431666E-2</v>
      </c>
      <c r="Y46" s="114">
        <f t="shared" si="14"/>
        <v>-0.13099908317206621</v>
      </c>
      <c r="AA46" s="114">
        <f t="shared" si="9"/>
        <v>-0.65359576366086514</v>
      </c>
      <c r="AB46" s="114">
        <f t="shared" si="10"/>
        <v>-5.9690511058717477E-2</v>
      </c>
      <c r="AC46" s="114">
        <f t="shared" si="11"/>
        <v>-0.19908338438247042</v>
      </c>
      <c r="AD46" s="114">
        <f t="shared" si="12"/>
        <v>-0.13090707148701752</v>
      </c>
    </row>
    <row r="47" spans="1:30">
      <c r="A47" s="53" t="s">
        <v>57</v>
      </c>
      <c r="B47" s="98">
        <v>2.298</v>
      </c>
      <c r="C47" s="98">
        <v>75.674000000000007</v>
      </c>
      <c r="D47" s="98">
        <v>27.404700000000002</v>
      </c>
      <c r="E47" s="98"/>
      <c r="F47" s="98">
        <v>0</v>
      </c>
      <c r="G47" s="98">
        <v>0</v>
      </c>
      <c r="H47" s="98">
        <v>100.99780000000001</v>
      </c>
      <c r="I47" s="98">
        <v>0.52480000000000004</v>
      </c>
      <c r="J47" s="98">
        <v>2.2975000000000003</v>
      </c>
      <c r="K47" s="98">
        <v>1.01E-2</v>
      </c>
      <c r="L47" s="98">
        <v>1.2584</v>
      </c>
      <c r="M47" s="98">
        <v>0.28809999999999997</v>
      </c>
      <c r="N47" s="98"/>
      <c r="O47" s="98">
        <v>89.8613</v>
      </c>
      <c r="P47" s="98">
        <v>15.5154</v>
      </c>
      <c r="Q47" s="98"/>
      <c r="R47" s="39">
        <v>105.37670000000001</v>
      </c>
      <c r="S47" s="98"/>
      <c r="T47" s="39">
        <v>17</v>
      </c>
      <c r="U47" s="111"/>
      <c r="V47" s="114">
        <f t="shared" ref="V47" si="15">B47/B43-1</f>
        <v>2.1324972737186481</v>
      </c>
      <c r="W47" s="114">
        <f t="shared" ref="W47" si="16">C47/C43-1</f>
        <v>0.16154561669025358</v>
      </c>
      <c r="X47" s="114">
        <f t="shared" ref="X47" si="17">D47/D43-1</f>
        <v>0.24357106878854307</v>
      </c>
      <c r="Y47" s="114">
        <f t="shared" ref="Y47" si="18">R47/R43-1</f>
        <v>0.198550729582883</v>
      </c>
      <c r="AA47" s="114">
        <f t="shared" ref="AA47" si="19">B47/B46-1</f>
        <v>0.25910908991288162</v>
      </c>
      <c r="AB47" s="114">
        <f t="shared" ref="AB47" si="20">C47/C46-1</f>
        <v>-5.411756470958784E-2</v>
      </c>
      <c r="AC47" s="114">
        <f t="shared" ref="AC47" si="21">D47/D46-1</f>
        <v>-0.29424989570081328</v>
      </c>
      <c r="AD47" s="114">
        <f t="shared" ref="AD47" si="22">R47/R46-1</f>
        <v>-0.12665911371937333</v>
      </c>
    </row>
    <row r="48" spans="1:30">
      <c r="A48" s="53" t="s">
        <v>58</v>
      </c>
      <c r="B48" s="98">
        <v>3.4413999999999998</v>
      </c>
      <c r="C48" s="98">
        <v>86.955199999999991</v>
      </c>
      <c r="D48" s="98">
        <v>25.849</v>
      </c>
      <c r="E48" s="98"/>
      <c r="F48" s="98">
        <v>0</v>
      </c>
      <c r="G48" s="98">
        <v>0</v>
      </c>
      <c r="H48" s="98">
        <v>108.48020000000001</v>
      </c>
      <c r="I48" s="98">
        <v>1.1052</v>
      </c>
      <c r="J48" s="98">
        <v>3.6061999999999999</v>
      </c>
      <c r="K48" s="98">
        <v>3.44E-2</v>
      </c>
      <c r="L48" s="98">
        <v>2.1330999999999998</v>
      </c>
      <c r="M48" s="98">
        <v>0.88659999999999994</v>
      </c>
      <c r="N48" s="98"/>
      <c r="O48" s="98">
        <v>98.52770000000001</v>
      </c>
      <c r="P48" s="98">
        <v>17.7178</v>
      </c>
      <c r="Q48" s="98"/>
      <c r="R48" s="39">
        <v>116.2456</v>
      </c>
      <c r="S48" s="98"/>
      <c r="T48" s="39">
        <v>17.3</v>
      </c>
      <c r="U48" s="111"/>
      <c r="V48" s="114">
        <f t="shared" ref="V48" si="23">B48/B44-1</f>
        <v>1.382086246279504</v>
      </c>
      <c r="W48" s="114">
        <f t="shared" ref="W48" si="24">C48/C44-1</f>
        <v>0.17569306984240285</v>
      </c>
      <c r="X48" s="114">
        <f t="shared" ref="X48" si="25">D48/D44-1</f>
        <v>-9.4605954465849407E-2</v>
      </c>
      <c r="Y48" s="114">
        <f t="shared" ref="Y48" si="26">R48/R44-1</f>
        <v>0.11822462495971831</v>
      </c>
      <c r="AA48" s="114">
        <f t="shared" ref="AA48" si="27">B48/B47-1</f>
        <v>0.49756309834638812</v>
      </c>
      <c r="AB48" s="114">
        <f t="shared" ref="AB48" si="28">C48/C47-1</f>
        <v>0.14907630097523561</v>
      </c>
      <c r="AC48" s="114">
        <f t="shared" ref="AC48" si="29">D48/D47-1</f>
        <v>-5.6767634748783991E-2</v>
      </c>
      <c r="AD48" s="114">
        <f t="shared" ref="AD48" si="30">R48/R47-1</f>
        <v>0.10314329448540316</v>
      </c>
    </row>
    <row r="49" spans="1:30">
      <c r="A49" s="53" t="s">
        <v>59</v>
      </c>
      <c r="B49" s="98"/>
      <c r="C49" s="98"/>
      <c r="D49" s="98"/>
      <c r="E49" s="98"/>
      <c r="F49" s="98"/>
      <c r="G49" s="98"/>
      <c r="H49" s="98"/>
      <c r="I49" s="98"/>
      <c r="J49" s="98"/>
      <c r="K49" s="98"/>
      <c r="L49" s="98"/>
      <c r="M49" s="98"/>
      <c r="N49" s="98"/>
      <c r="O49" s="98"/>
      <c r="P49" s="98"/>
      <c r="Q49" s="98"/>
      <c r="R49" s="39"/>
      <c r="S49" s="98"/>
      <c r="T49" s="39"/>
      <c r="U49" s="111"/>
      <c r="V49" s="114"/>
      <c r="W49" s="114"/>
      <c r="X49" s="114"/>
      <c r="Y49" s="114"/>
      <c r="AA49" s="114"/>
      <c r="AB49" s="114"/>
      <c r="AC49" s="114"/>
      <c r="AD49" s="114"/>
    </row>
    <row r="50" spans="1:30">
      <c r="A50" s="53" t="s">
        <v>60</v>
      </c>
      <c r="B50" s="98"/>
      <c r="C50" s="98"/>
      <c r="D50" s="98"/>
      <c r="E50" s="98"/>
      <c r="F50" s="98"/>
      <c r="G50" s="98"/>
      <c r="H50" s="98"/>
      <c r="I50" s="98"/>
      <c r="J50" s="98"/>
      <c r="K50" s="98"/>
      <c r="L50" s="98"/>
      <c r="M50" s="98"/>
      <c r="N50" s="98"/>
      <c r="O50" s="98"/>
      <c r="P50" s="98"/>
      <c r="Q50" s="98"/>
      <c r="R50" s="39"/>
      <c r="S50" s="98"/>
      <c r="T50" s="39"/>
      <c r="U50" s="111"/>
      <c r="V50" s="114"/>
      <c r="W50" s="114"/>
      <c r="X50" s="114"/>
      <c r="Y50" s="114"/>
      <c r="AA50" s="114"/>
      <c r="AB50" s="114"/>
      <c r="AC50" s="114"/>
      <c r="AD50" s="114"/>
    </row>
    <row r="51" spans="1:30">
      <c r="A51" s="54"/>
      <c r="B51" s="83"/>
      <c r="C51" s="83"/>
      <c r="D51" s="83"/>
      <c r="F51" s="98"/>
      <c r="G51" s="98"/>
      <c r="H51" s="98"/>
      <c r="I51" s="98"/>
      <c r="J51" s="98"/>
      <c r="K51" s="98"/>
      <c r="L51" s="98"/>
      <c r="M51" s="98"/>
      <c r="U51" s="115"/>
      <c r="V51" s="111"/>
    </row>
    <row r="52" spans="1:30">
      <c r="A52" s="54">
        <v>43496</v>
      </c>
      <c r="B52" s="99">
        <v>1.395</v>
      </c>
      <c r="C52" s="99">
        <v>20.102599999999999</v>
      </c>
      <c r="D52" s="99">
        <v>2.4131</v>
      </c>
      <c r="E52" s="99"/>
      <c r="F52" s="39">
        <v>0</v>
      </c>
      <c r="G52" s="39">
        <v>0</v>
      </c>
      <c r="H52" s="39">
        <v>22.486999999999998</v>
      </c>
      <c r="I52" s="39">
        <v>0.52639999999999998</v>
      </c>
      <c r="J52" s="39">
        <v>0.73729999999999996</v>
      </c>
      <c r="K52" s="39">
        <v>0</v>
      </c>
      <c r="L52" s="39">
        <v>9.5700000000000007E-2</v>
      </c>
      <c r="M52" s="39">
        <v>6.4200000000000007E-2</v>
      </c>
      <c r="N52" s="99"/>
      <c r="O52" s="39">
        <v>21.860299999999999</v>
      </c>
      <c r="P52" s="39">
        <v>2.0504000000000002</v>
      </c>
      <c r="R52" s="39">
        <v>23.910699999999999</v>
      </c>
      <c r="T52" s="76">
        <v>19.8</v>
      </c>
      <c r="U52" s="115"/>
      <c r="V52" s="112" t="s">
        <v>97</v>
      </c>
      <c r="W52" s="112" t="s">
        <v>97</v>
      </c>
      <c r="X52" s="112" t="s">
        <v>97</v>
      </c>
      <c r="Y52" s="112" t="s">
        <v>97</v>
      </c>
      <c r="AA52" s="112" t="s">
        <v>97</v>
      </c>
      <c r="AB52" s="112" t="s">
        <v>97</v>
      </c>
      <c r="AC52" s="112" t="s">
        <v>97</v>
      </c>
      <c r="AD52" s="112" t="s">
        <v>97</v>
      </c>
    </row>
    <row r="53" spans="1:30">
      <c r="A53" s="54">
        <v>43524</v>
      </c>
      <c r="B53" s="99">
        <v>1.0940000000000001</v>
      </c>
      <c r="C53" s="99">
        <v>22.527699999999999</v>
      </c>
      <c r="D53" s="99">
        <v>1.9165999999999999</v>
      </c>
      <c r="E53" s="99"/>
      <c r="F53" s="39">
        <v>0</v>
      </c>
      <c r="G53" s="39">
        <v>0</v>
      </c>
      <c r="H53" s="39">
        <v>23.569900000000001</v>
      </c>
      <c r="I53" s="39">
        <v>0.30160000000000003</v>
      </c>
      <c r="J53" s="39">
        <v>1.3902000000000001</v>
      </c>
      <c r="K53" s="39">
        <v>0</v>
      </c>
      <c r="L53" s="39">
        <v>0.18149999999999999</v>
      </c>
      <c r="M53" s="39">
        <v>9.5000000000000001E-2</v>
      </c>
      <c r="N53" s="99"/>
      <c r="O53" s="39">
        <v>24.606200000000001</v>
      </c>
      <c r="P53" s="39">
        <v>0.93200000000000005</v>
      </c>
      <c r="R53" s="39">
        <v>25.5383</v>
      </c>
      <c r="T53" s="76">
        <v>19.100000000000001</v>
      </c>
      <c r="U53" s="115"/>
      <c r="V53" s="112" t="s">
        <v>97</v>
      </c>
      <c r="W53" s="112" t="s">
        <v>97</v>
      </c>
      <c r="X53" s="112" t="s">
        <v>97</v>
      </c>
      <c r="Y53" s="112" t="s">
        <v>97</v>
      </c>
      <c r="AA53" s="114">
        <f t="shared" ref="AA53:AA76" si="31">B53/B52-1</f>
        <v>-0.21577060931899639</v>
      </c>
      <c r="AB53" s="114">
        <f t="shared" ref="AB53:AB76" si="32">C53/C52-1</f>
        <v>0.12063613661914374</v>
      </c>
      <c r="AC53" s="114">
        <f t="shared" ref="AC53:AC76" si="33">D53/D52-1</f>
        <v>-0.20575193734200825</v>
      </c>
      <c r="AD53" s="114">
        <f>R53/R52-1</f>
        <v>6.8069943581743786E-2</v>
      </c>
    </row>
    <row r="54" spans="1:30">
      <c r="A54" s="54">
        <v>43555</v>
      </c>
      <c r="B54" s="99">
        <v>0.40529999999999999</v>
      </c>
      <c r="C54" s="99">
        <v>22.4605</v>
      </c>
      <c r="D54" s="99">
        <v>3.5146999999999999</v>
      </c>
      <c r="E54" s="99"/>
      <c r="F54" s="39">
        <v>0</v>
      </c>
      <c r="G54" s="39">
        <v>0</v>
      </c>
      <c r="H54" s="39">
        <v>25.540500000000002</v>
      </c>
      <c r="I54" s="98">
        <v>0.14859999999999998</v>
      </c>
      <c r="J54" s="39">
        <v>0.15780000000000002</v>
      </c>
      <c r="K54" s="39">
        <v>0</v>
      </c>
      <c r="L54" s="39">
        <v>0.51970000000000005</v>
      </c>
      <c r="M54" s="39">
        <v>1.3699999999999999E-2</v>
      </c>
      <c r="N54" s="99"/>
      <c r="O54" s="39">
        <v>21.585699999999999</v>
      </c>
      <c r="P54" s="39">
        <v>4.7946999999999997</v>
      </c>
      <c r="R54" s="39">
        <v>26.380500000000001</v>
      </c>
      <c r="T54" s="76">
        <v>18.100000000000001</v>
      </c>
      <c r="U54" s="115"/>
      <c r="V54" s="112" t="s">
        <v>97</v>
      </c>
      <c r="W54" s="112" t="s">
        <v>97</v>
      </c>
      <c r="X54" s="112" t="s">
        <v>97</v>
      </c>
      <c r="Y54" s="112" t="s">
        <v>97</v>
      </c>
      <c r="AA54" s="114">
        <f t="shared" si="31"/>
        <v>-0.62952468007312623</v>
      </c>
      <c r="AB54" s="114">
        <f t="shared" si="32"/>
        <v>-2.9829942692773947E-3</v>
      </c>
      <c r="AC54" s="114">
        <f t="shared" si="33"/>
        <v>0.8338203067932799</v>
      </c>
      <c r="AD54" s="114">
        <f t="shared" ref="AD54:AD76" si="34">R54/R53-1</f>
        <v>3.297791943864703E-2</v>
      </c>
    </row>
    <row r="55" spans="1:30">
      <c r="A55" s="54">
        <v>43585</v>
      </c>
      <c r="B55" s="99">
        <v>2.1637</v>
      </c>
      <c r="C55" s="99">
        <v>22.9373</v>
      </c>
      <c r="D55" s="99">
        <v>1.4692000000000001</v>
      </c>
      <c r="E55" s="99"/>
      <c r="F55" s="39">
        <v>0</v>
      </c>
      <c r="G55" s="39">
        <v>7.1300000000000002E-2</v>
      </c>
      <c r="H55" s="39">
        <v>21.515000000000001</v>
      </c>
      <c r="I55" s="39">
        <v>0.13930000000000001</v>
      </c>
      <c r="J55" s="39">
        <v>3.6793</v>
      </c>
      <c r="K55" s="39">
        <v>0</v>
      </c>
      <c r="L55" s="39">
        <v>1.1104000000000001</v>
      </c>
      <c r="M55" s="39">
        <v>5.4899999999999997E-2</v>
      </c>
      <c r="N55" s="99"/>
      <c r="O55" s="39">
        <v>24.282499999999999</v>
      </c>
      <c r="P55" s="39">
        <v>2.2876999999999996</v>
      </c>
      <c r="R55" s="39">
        <v>26.5702</v>
      </c>
      <c r="T55" s="76">
        <v>17.600000000000001</v>
      </c>
      <c r="U55" s="115"/>
      <c r="V55" s="112" t="s">
        <v>97</v>
      </c>
      <c r="W55" s="112" t="s">
        <v>97</v>
      </c>
      <c r="X55" s="112" t="s">
        <v>97</v>
      </c>
      <c r="Y55" s="112" t="s">
        <v>97</v>
      </c>
      <c r="AA55" s="114">
        <f t="shared" si="31"/>
        <v>4.3385146804835921</v>
      </c>
      <c r="AB55" s="114">
        <f t="shared" si="32"/>
        <v>2.122837870928973E-2</v>
      </c>
      <c r="AC55" s="114">
        <f t="shared" si="33"/>
        <v>-0.5819842376305232</v>
      </c>
      <c r="AD55" s="114">
        <f t="shared" si="34"/>
        <v>7.1909175337843134E-3</v>
      </c>
    </row>
    <row r="56" spans="1:30">
      <c r="A56" s="54">
        <v>43616</v>
      </c>
      <c r="B56" s="99">
        <v>1.6065999999999998</v>
      </c>
      <c r="C56" s="99">
        <v>23.675799999999999</v>
      </c>
      <c r="D56" s="99">
        <v>2.7742</v>
      </c>
      <c r="E56" s="99"/>
      <c r="F56" s="39">
        <v>0</v>
      </c>
      <c r="G56" s="39">
        <v>0</v>
      </c>
      <c r="H56" s="39">
        <v>25.162800000000001</v>
      </c>
      <c r="I56" s="39">
        <v>0.4375</v>
      </c>
      <c r="J56" s="39">
        <v>1.5004999999999999</v>
      </c>
      <c r="K56" s="39">
        <v>0</v>
      </c>
      <c r="L56" s="39">
        <v>0.8871</v>
      </c>
      <c r="M56" s="39">
        <v>6.88E-2</v>
      </c>
      <c r="N56" s="99"/>
      <c r="O56" s="39">
        <v>24.609400000000001</v>
      </c>
      <c r="P56" s="39">
        <v>3.4471999999999996</v>
      </c>
      <c r="R56" s="39">
        <v>28.0566</v>
      </c>
      <c r="T56" s="76">
        <v>17.100000000000001</v>
      </c>
      <c r="U56" s="115"/>
      <c r="V56" s="112" t="s">
        <v>97</v>
      </c>
      <c r="W56" s="112" t="s">
        <v>97</v>
      </c>
      <c r="X56" s="112" t="s">
        <v>97</v>
      </c>
      <c r="Y56" s="112" t="s">
        <v>97</v>
      </c>
      <c r="AA56" s="114">
        <f t="shared" si="31"/>
        <v>-0.25747562046494443</v>
      </c>
      <c r="AB56" s="114">
        <f t="shared" si="32"/>
        <v>3.2196466018232339E-2</v>
      </c>
      <c r="AC56" s="114">
        <f t="shared" si="33"/>
        <v>0.88823849714130132</v>
      </c>
      <c r="AD56" s="114">
        <f t="shared" si="34"/>
        <v>5.5942371529006163E-2</v>
      </c>
    </row>
    <row r="57" spans="1:30">
      <c r="A57" s="54">
        <v>43646</v>
      </c>
      <c r="B57" s="99">
        <v>3.3094000000000001</v>
      </c>
      <c r="C57" s="99">
        <v>30.053599999999999</v>
      </c>
      <c r="D57" s="99">
        <v>1.5472999999999999</v>
      </c>
      <c r="E57" s="99"/>
      <c r="F57" s="39">
        <v>0</v>
      </c>
      <c r="G57" s="39">
        <v>0</v>
      </c>
      <c r="H57" s="39">
        <v>31.393999999999998</v>
      </c>
      <c r="I57" s="39">
        <v>0.2455</v>
      </c>
      <c r="J57" s="39">
        <v>1.3247</v>
      </c>
      <c r="K57" s="39">
        <v>0</v>
      </c>
      <c r="L57" s="39">
        <v>1.8517999999999999</v>
      </c>
      <c r="M57" s="39">
        <v>9.4299999999999995E-2</v>
      </c>
      <c r="N57" s="99"/>
      <c r="O57" s="39">
        <v>30.911200000000001</v>
      </c>
      <c r="P57" s="39">
        <v>3.9990999999999999</v>
      </c>
      <c r="R57" s="39">
        <v>34.910299999999999</v>
      </c>
      <c r="T57" s="76">
        <v>18.100000000000001</v>
      </c>
      <c r="U57" s="115"/>
      <c r="V57" s="112" t="s">
        <v>97</v>
      </c>
      <c r="W57" s="112" t="s">
        <v>97</v>
      </c>
      <c r="X57" s="112" t="s">
        <v>97</v>
      </c>
      <c r="Y57" s="112" t="s">
        <v>97</v>
      </c>
      <c r="AA57" s="114">
        <f t="shared" si="31"/>
        <v>1.059878003236649</v>
      </c>
      <c r="AB57" s="114">
        <f t="shared" si="32"/>
        <v>0.26938054891492591</v>
      </c>
      <c r="AC57" s="114">
        <f t="shared" si="33"/>
        <v>-0.44225362266599388</v>
      </c>
      <c r="AD57" s="114">
        <f t="shared" si="34"/>
        <v>0.24428120299679934</v>
      </c>
    </row>
    <row r="58" spans="1:30">
      <c r="A58" s="54">
        <v>43677</v>
      </c>
      <c r="B58" s="99">
        <v>2.0698000000000003</v>
      </c>
      <c r="C58" s="99">
        <v>24.3856</v>
      </c>
      <c r="D58" s="99">
        <v>2.4135</v>
      </c>
      <c r="E58" s="99"/>
      <c r="F58" s="39">
        <v>0</v>
      </c>
      <c r="G58" s="39">
        <v>0</v>
      </c>
      <c r="H58" s="39">
        <v>27.156200000000002</v>
      </c>
      <c r="I58" s="39">
        <v>0</v>
      </c>
      <c r="J58" s="39">
        <v>0.74420000000000008</v>
      </c>
      <c r="K58" s="39">
        <v>0</v>
      </c>
      <c r="L58" s="39">
        <v>0.87360000000000004</v>
      </c>
      <c r="M58" s="39">
        <v>9.4799999999999995E-2</v>
      </c>
      <c r="N58" s="99"/>
      <c r="O58" s="99">
        <v>26.743400000000001</v>
      </c>
      <c r="P58" s="99">
        <v>2.1255000000000002</v>
      </c>
      <c r="R58" s="39">
        <v>28.8689</v>
      </c>
      <c r="T58" s="76">
        <v>18</v>
      </c>
      <c r="U58" s="115"/>
      <c r="V58" s="112" t="s">
        <v>97</v>
      </c>
      <c r="W58" s="112" t="s">
        <v>97</v>
      </c>
      <c r="X58" s="112" t="s">
        <v>97</v>
      </c>
      <c r="Y58" s="112" t="s">
        <v>97</v>
      </c>
      <c r="AA58" s="114">
        <f t="shared" si="31"/>
        <v>-0.37456940835196706</v>
      </c>
      <c r="AB58" s="114">
        <f t="shared" si="32"/>
        <v>-0.18859637447760003</v>
      </c>
      <c r="AC58" s="114">
        <f t="shared" si="33"/>
        <v>0.55981386932075239</v>
      </c>
      <c r="AD58" s="114">
        <f t="shared" si="34"/>
        <v>-0.1730549436699198</v>
      </c>
    </row>
    <row r="59" spans="1:30">
      <c r="A59" s="54">
        <v>43708</v>
      </c>
      <c r="B59" s="99">
        <v>2.4276999999999997</v>
      </c>
      <c r="C59" s="99">
        <v>27.847999999999999</v>
      </c>
      <c r="D59" s="99">
        <v>7.5034000000000001</v>
      </c>
      <c r="E59" s="99"/>
      <c r="F59" s="39">
        <v>0</v>
      </c>
      <c r="G59" s="39">
        <v>0</v>
      </c>
      <c r="H59" s="39">
        <v>36.262800000000006</v>
      </c>
      <c r="I59" s="39">
        <v>0</v>
      </c>
      <c r="J59" s="39">
        <v>1.1282000000000001</v>
      </c>
      <c r="K59" s="39">
        <v>0</v>
      </c>
      <c r="L59" s="39">
        <v>0.26189999999999997</v>
      </c>
      <c r="M59" s="39">
        <v>0.12620000000000001</v>
      </c>
      <c r="N59" s="99"/>
      <c r="O59" s="99">
        <v>32.906699999999994</v>
      </c>
      <c r="P59" s="99">
        <v>4.8723000000000001</v>
      </c>
      <c r="R59" s="39">
        <v>37.7791</v>
      </c>
      <c r="T59" s="75">
        <v>18.2</v>
      </c>
      <c r="U59" s="115"/>
      <c r="V59" s="112" t="s">
        <v>97</v>
      </c>
      <c r="W59" s="112" t="s">
        <v>97</v>
      </c>
      <c r="X59" s="112" t="s">
        <v>97</v>
      </c>
      <c r="Y59" s="112" t="s">
        <v>97</v>
      </c>
      <c r="AA59" s="114">
        <f t="shared" si="31"/>
        <v>0.17291525751280279</v>
      </c>
      <c r="AB59" s="114">
        <f t="shared" si="32"/>
        <v>0.14198543402663866</v>
      </c>
      <c r="AC59" s="114">
        <f t="shared" si="33"/>
        <v>2.1089289413714525</v>
      </c>
      <c r="AD59" s="114">
        <f t="shared" si="34"/>
        <v>0.30864355760004702</v>
      </c>
    </row>
    <row r="60" spans="1:30">
      <c r="A60" s="54">
        <v>43738</v>
      </c>
      <c r="B60" s="99">
        <v>2.2658</v>
      </c>
      <c r="C60" s="99">
        <v>26.959099999999999</v>
      </c>
      <c r="D60" s="99">
        <v>6.6835000000000004</v>
      </c>
      <c r="E60" s="99"/>
      <c r="F60" s="39">
        <v>0</v>
      </c>
      <c r="G60" s="39">
        <v>0</v>
      </c>
      <c r="H60" s="39">
        <v>34.414000000000001</v>
      </c>
      <c r="I60" s="39">
        <v>2.2800000000000001E-2</v>
      </c>
      <c r="J60" s="39">
        <v>1.0864</v>
      </c>
      <c r="K60" s="39">
        <v>0</v>
      </c>
      <c r="L60" s="39">
        <v>0.20660000000000001</v>
      </c>
      <c r="M60" s="39">
        <v>0.17859999999999998</v>
      </c>
      <c r="N60" s="99"/>
      <c r="O60" s="99">
        <v>31.6023</v>
      </c>
      <c r="P60" s="99">
        <v>4.3061000000000007</v>
      </c>
      <c r="R60" s="39">
        <v>35.9084</v>
      </c>
      <c r="T60" s="75">
        <v>17.8</v>
      </c>
      <c r="U60" s="115"/>
      <c r="V60" s="112" t="s">
        <v>97</v>
      </c>
      <c r="W60" s="112" t="s">
        <v>97</v>
      </c>
      <c r="X60" s="112" t="s">
        <v>97</v>
      </c>
      <c r="Y60" s="112" t="s">
        <v>97</v>
      </c>
      <c r="AA60" s="114">
        <f t="shared" si="31"/>
        <v>-6.668863533385494E-2</v>
      </c>
      <c r="AB60" s="114">
        <f t="shared" si="32"/>
        <v>-3.1919706980752638E-2</v>
      </c>
      <c r="AC60" s="114">
        <f t="shared" si="33"/>
        <v>-0.10927046405629448</v>
      </c>
      <c r="AD60" s="114">
        <f t="shared" si="34"/>
        <v>-4.9516796323893386E-2</v>
      </c>
    </row>
    <row r="61" spans="1:30">
      <c r="A61" s="54">
        <v>43769</v>
      </c>
      <c r="B61" s="99">
        <v>0.83799999999999997</v>
      </c>
      <c r="C61" s="99">
        <v>38.4998</v>
      </c>
      <c r="D61" s="99">
        <v>14.673999999999999</v>
      </c>
      <c r="E61" s="99"/>
      <c r="F61" s="39">
        <v>0</v>
      </c>
      <c r="G61" s="39">
        <v>0</v>
      </c>
      <c r="H61" s="39">
        <v>51.330500000000001</v>
      </c>
      <c r="I61" s="39">
        <v>0</v>
      </c>
      <c r="J61" s="39">
        <v>1.6467000000000001</v>
      </c>
      <c r="K61" s="39">
        <v>0.31269999999999998</v>
      </c>
      <c r="L61" s="39">
        <v>0.58429999999999993</v>
      </c>
      <c r="M61" s="39">
        <v>0.1376</v>
      </c>
      <c r="N61" s="99"/>
      <c r="O61" s="99">
        <v>44.1907</v>
      </c>
      <c r="P61" s="99">
        <v>9.8209999999999997</v>
      </c>
      <c r="R61" s="39">
        <v>54.011800000000001</v>
      </c>
      <c r="T61" s="75">
        <v>17.8</v>
      </c>
      <c r="U61" s="115"/>
      <c r="V61" s="112" t="s">
        <v>97</v>
      </c>
      <c r="W61" s="112" t="s">
        <v>97</v>
      </c>
      <c r="X61" s="112" t="s">
        <v>97</v>
      </c>
      <c r="Y61" s="112" t="s">
        <v>97</v>
      </c>
      <c r="AA61" s="114">
        <f t="shared" si="31"/>
        <v>-0.63015270544620006</v>
      </c>
      <c r="AB61" s="114">
        <f t="shared" si="32"/>
        <v>0.42808179798287038</v>
      </c>
      <c r="AC61" s="114">
        <f t="shared" si="33"/>
        <v>1.1955562205431285</v>
      </c>
      <c r="AD61" s="114">
        <f t="shared" si="34"/>
        <v>0.50415501665348494</v>
      </c>
    </row>
    <row r="62" spans="1:30">
      <c r="A62" s="54">
        <v>43799</v>
      </c>
      <c r="B62" s="99">
        <v>2.3740000000000001</v>
      </c>
      <c r="C62" s="99">
        <v>31.818099999999998</v>
      </c>
      <c r="D62" s="99">
        <v>11.626100000000001</v>
      </c>
      <c r="E62" s="99"/>
      <c r="F62" s="39">
        <v>0</v>
      </c>
      <c r="G62" s="39">
        <v>0</v>
      </c>
      <c r="H62" s="39">
        <v>41.8874</v>
      </c>
      <c r="I62" s="39">
        <v>0.10859999999999999</v>
      </c>
      <c r="J62" s="39">
        <v>2.2063000000000001</v>
      </c>
      <c r="K62" s="39">
        <v>0.2</v>
      </c>
      <c r="L62" s="39">
        <v>1.0652999999999999</v>
      </c>
      <c r="M62" s="39">
        <v>0.35070000000000001</v>
      </c>
      <c r="N62" s="99"/>
      <c r="O62" s="99">
        <v>40.811099999999996</v>
      </c>
      <c r="P62" s="99">
        <v>5.0071000000000003</v>
      </c>
      <c r="R62" s="39">
        <v>45.818199999999997</v>
      </c>
      <c r="T62" s="75">
        <v>18.2</v>
      </c>
      <c r="U62" s="115"/>
      <c r="V62" s="112" t="s">
        <v>97</v>
      </c>
      <c r="W62" s="112" t="s">
        <v>97</v>
      </c>
      <c r="X62" s="112" t="s">
        <v>97</v>
      </c>
      <c r="Y62" s="112" t="s">
        <v>97</v>
      </c>
      <c r="AA62" s="114">
        <f t="shared" si="31"/>
        <v>1.8329355608591889</v>
      </c>
      <c r="AB62" s="114">
        <f t="shared" si="32"/>
        <v>-0.17355155091714769</v>
      </c>
      <c r="AC62" s="114">
        <f t="shared" si="33"/>
        <v>-0.20770750988142284</v>
      </c>
      <c r="AD62" s="114">
        <f t="shared" si="34"/>
        <v>-0.15170018403385932</v>
      </c>
    </row>
    <row r="63" spans="1:30">
      <c r="A63" s="54">
        <v>43830</v>
      </c>
      <c r="B63" s="99">
        <v>1.6274000000000002</v>
      </c>
      <c r="C63" s="99">
        <v>26.6432</v>
      </c>
      <c r="D63" s="99">
        <v>10.7477</v>
      </c>
      <c r="E63" s="99"/>
      <c r="F63" s="39">
        <v>0</v>
      </c>
      <c r="G63" s="39">
        <v>0</v>
      </c>
      <c r="H63" s="39">
        <v>37.181699999999999</v>
      </c>
      <c r="I63" s="39">
        <v>0</v>
      </c>
      <c r="J63" s="39">
        <v>1.2335999999999998</v>
      </c>
      <c r="K63" s="39">
        <v>0</v>
      </c>
      <c r="L63" s="39">
        <v>0.36210000000000003</v>
      </c>
      <c r="M63" s="39">
        <v>0.2409</v>
      </c>
      <c r="N63" s="99"/>
      <c r="O63" s="99">
        <v>35.079500000000003</v>
      </c>
      <c r="P63" s="99">
        <v>3.9388000000000001</v>
      </c>
      <c r="R63" s="39">
        <v>39.018300000000004</v>
      </c>
      <c r="T63" s="75">
        <v>18.100000000000001</v>
      </c>
      <c r="U63" s="115"/>
      <c r="V63" s="112" t="s">
        <v>97</v>
      </c>
      <c r="W63" s="112" t="s">
        <v>97</v>
      </c>
      <c r="X63" s="112" t="s">
        <v>97</v>
      </c>
      <c r="Y63" s="112" t="s">
        <v>97</v>
      </c>
      <c r="AA63" s="114">
        <f t="shared" si="31"/>
        <v>-0.3144903117101937</v>
      </c>
      <c r="AB63" s="114">
        <f t="shared" si="32"/>
        <v>-0.16264013250319775</v>
      </c>
      <c r="AC63" s="114">
        <f t="shared" si="33"/>
        <v>-7.5554141113529094E-2</v>
      </c>
      <c r="AD63" s="114">
        <f t="shared" si="34"/>
        <v>-0.14841045697997723</v>
      </c>
    </row>
    <row r="64" spans="1:30">
      <c r="A64" s="54">
        <v>43861</v>
      </c>
      <c r="B64" s="99">
        <v>0.51449999999999996</v>
      </c>
      <c r="C64" s="99">
        <v>22.838799999999999</v>
      </c>
      <c r="D64" s="99">
        <v>7.2898000000000005</v>
      </c>
      <c r="E64" s="99"/>
      <c r="F64" s="39">
        <v>0</v>
      </c>
      <c r="G64" s="39">
        <v>0</v>
      </c>
      <c r="H64" s="39">
        <v>29.569099999999999</v>
      </c>
      <c r="I64" s="39">
        <v>0</v>
      </c>
      <c r="J64" s="39">
        <v>0.63190000000000002</v>
      </c>
      <c r="K64" s="39">
        <v>0</v>
      </c>
      <c r="L64" s="39">
        <v>0.38719999999999999</v>
      </c>
      <c r="M64" s="39">
        <v>5.5E-2</v>
      </c>
      <c r="N64" s="99"/>
      <c r="O64" s="99">
        <v>25.340199999999999</v>
      </c>
      <c r="P64" s="99">
        <v>5.3028999999999993</v>
      </c>
      <c r="R64" s="39">
        <v>30.643099999999997</v>
      </c>
      <c r="T64" s="75">
        <v>17.899999999999999</v>
      </c>
      <c r="U64" s="115"/>
      <c r="V64" s="114">
        <f t="shared" ref="V64:V76" si="35">B64/B52-1</f>
        <v>-0.63118279569892477</v>
      </c>
      <c r="W64" s="114">
        <f t="shared" ref="W64:W76" si="36">C64/C52-1</f>
        <v>0.13611174673922788</v>
      </c>
      <c r="X64" s="114">
        <f t="shared" ref="X64:X76" si="37">D64/D52-1</f>
        <v>2.0209274377356929</v>
      </c>
      <c r="Y64" s="114">
        <f t="shared" ref="Y64:Y76" si="38">R64/R52-1</f>
        <v>0.28156432057614378</v>
      </c>
      <c r="AA64" s="114">
        <f t="shared" si="31"/>
        <v>-0.68385154233747092</v>
      </c>
      <c r="AB64" s="114">
        <f t="shared" si="32"/>
        <v>-0.14279065577708383</v>
      </c>
      <c r="AC64" s="114">
        <f t="shared" si="33"/>
        <v>-0.32173395238050928</v>
      </c>
      <c r="AD64" s="114">
        <f t="shared" si="34"/>
        <v>-0.21464799850326655</v>
      </c>
    </row>
    <row r="65" spans="1:30">
      <c r="A65" s="54">
        <v>43890</v>
      </c>
      <c r="B65" s="99">
        <v>0.21909999999999999</v>
      </c>
      <c r="C65" s="99">
        <v>27.941500000000001</v>
      </c>
      <c r="D65" s="99">
        <v>11.826499999999999</v>
      </c>
      <c r="E65" s="99"/>
      <c r="F65" s="39">
        <v>0</v>
      </c>
      <c r="G65" s="39">
        <v>0</v>
      </c>
      <c r="H65" s="39">
        <v>37.747800000000005</v>
      </c>
      <c r="I65" s="39">
        <v>2.5000000000000001E-2</v>
      </c>
      <c r="J65" s="39">
        <v>1.2285999999999999</v>
      </c>
      <c r="K65" s="39">
        <v>2.3899999999999998E-2</v>
      </c>
      <c r="L65" s="39">
        <v>0.42</v>
      </c>
      <c r="M65" s="39">
        <v>0.54170000000000007</v>
      </c>
      <c r="N65" s="99"/>
      <c r="O65" s="99">
        <v>37.302199999999999</v>
      </c>
      <c r="P65" s="99">
        <v>2.6849000000000003</v>
      </c>
      <c r="R65" s="39">
        <v>39.987099999999998</v>
      </c>
      <c r="T65" s="75">
        <v>17.7</v>
      </c>
      <c r="U65" s="115"/>
      <c r="V65" s="114">
        <f t="shared" si="35"/>
        <v>-0.79972577696526514</v>
      </c>
      <c r="W65" s="114">
        <f t="shared" si="36"/>
        <v>0.24031747581865881</v>
      </c>
      <c r="X65" s="114">
        <f t="shared" si="37"/>
        <v>5.1705624543462383</v>
      </c>
      <c r="Y65" s="114">
        <f t="shared" si="38"/>
        <v>0.56576984372491501</v>
      </c>
      <c r="AA65" s="114">
        <f t="shared" si="31"/>
        <v>-0.57414965986394551</v>
      </c>
      <c r="AB65" s="114">
        <f t="shared" si="32"/>
        <v>0.22342242149324854</v>
      </c>
      <c r="AC65" s="114">
        <f t="shared" si="33"/>
        <v>0.62233531784136709</v>
      </c>
      <c r="AD65" s="114">
        <f t="shared" si="34"/>
        <v>0.3049299842378872</v>
      </c>
    </row>
    <row r="66" spans="1:30">
      <c r="A66" s="54">
        <v>43921</v>
      </c>
      <c r="B66" s="99">
        <v>0</v>
      </c>
      <c r="C66" s="99">
        <v>14.3691</v>
      </c>
      <c r="D66" s="99">
        <v>2.9208000000000003</v>
      </c>
      <c r="E66" s="99"/>
      <c r="F66" s="39">
        <v>0</v>
      </c>
      <c r="G66" s="39">
        <v>0</v>
      </c>
      <c r="H66" s="39">
        <v>16.957900000000002</v>
      </c>
      <c r="I66" s="39">
        <v>0</v>
      </c>
      <c r="J66" s="39">
        <v>0.14430000000000001</v>
      </c>
      <c r="K66" s="39">
        <v>0</v>
      </c>
      <c r="L66" s="39">
        <v>5.2299999999999999E-2</v>
      </c>
      <c r="M66" s="39">
        <v>0.1353</v>
      </c>
      <c r="N66" s="99"/>
      <c r="O66" s="99">
        <v>15.3247</v>
      </c>
      <c r="P66" s="99">
        <v>1.9652000000000001</v>
      </c>
      <c r="R66" s="39">
        <v>17.289899999999999</v>
      </c>
      <c r="T66" s="75">
        <v>17.5</v>
      </c>
      <c r="U66" s="115"/>
      <c r="V66" s="114">
        <f t="shared" si="35"/>
        <v>-1</v>
      </c>
      <c r="W66" s="114">
        <f t="shared" si="36"/>
        <v>-0.36025021704770599</v>
      </c>
      <c r="X66" s="114">
        <f t="shared" si="37"/>
        <v>-0.16897601502261916</v>
      </c>
      <c r="Y66" s="114">
        <f t="shared" si="38"/>
        <v>-0.34459543981349872</v>
      </c>
      <c r="AA66" s="114">
        <f t="shared" si="31"/>
        <v>-1</v>
      </c>
      <c r="AB66" s="114">
        <f t="shared" si="32"/>
        <v>-0.48574342823398886</v>
      </c>
      <c r="AC66" s="114">
        <f t="shared" si="33"/>
        <v>-0.75302921405318557</v>
      </c>
      <c r="AD66" s="114">
        <f t="shared" si="34"/>
        <v>-0.56761305521030536</v>
      </c>
    </row>
    <row r="67" spans="1:30">
      <c r="A67" s="54">
        <v>43951</v>
      </c>
      <c r="B67" s="99">
        <v>6.6200000000000009E-2</v>
      </c>
      <c r="C67" s="99">
        <v>21.7088</v>
      </c>
      <c r="D67" s="99">
        <v>5.1993999999999998</v>
      </c>
      <c r="E67" s="99"/>
      <c r="F67" s="39">
        <v>0</v>
      </c>
      <c r="G67" s="39">
        <v>0</v>
      </c>
      <c r="H67" s="39">
        <v>26.229700000000001</v>
      </c>
      <c r="I67" s="39">
        <v>0</v>
      </c>
      <c r="J67" s="39">
        <v>0.16789999999999999</v>
      </c>
      <c r="K67" s="39">
        <v>0</v>
      </c>
      <c r="L67" s="39">
        <v>0.5111</v>
      </c>
      <c r="M67" s="39">
        <v>6.5799999999999997E-2</v>
      </c>
      <c r="N67" s="99"/>
      <c r="O67" s="99">
        <v>23.499200000000002</v>
      </c>
      <c r="P67" s="99">
        <v>3.4753000000000003</v>
      </c>
      <c r="R67" s="39">
        <v>26.974399999999999</v>
      </c>
      <c r="T67" s="76">
        <v>17</v>
      </c>
      <c r="U67" s="115"/>
      <c r="V67" s="114">
        <f t="shared" si="35"/>
        <v>-0.96940426121920786</v>
      </c>
      <c r="W67" s="114">
        <f t="shared" si="36"/>
        <v>-5.3559050106159023E-2</v>
      </c>
      <c r="X67" s="114">
        <f t="shared" si="37"/>
        <v>2.5389327525183769</v>
      </c>
      <c r="Y67" s="114">
        <f t="shared" si="38"/>
        <v>1.5212531332093882E-2</v>
      </c>
      <c r="AA67" s="112" t="s">
        <v>97</v>
      </c>
      <c r="AB67" s="114">
        <f t="shared" si="32"/>
        <v>0.51079747513762186</v>
      </c>
      <c r="AC67" s="114">
        <f t="shared" si="33"/>
        <v>0.78012873185428622</v>
      </c>
      <c r="AD67" s="114">
        <f t="shared" si="34"/>
        <v>0.56012469707748447</v>
      </c>
    </row>
    <row r="68" spans="1:30">
      <c r="A68" s="54">
        <v>43982</v>
      </c>
      <c r="B68" s="99">
        <v>0.4168</v>
      </c>
      <c r="C68" s="99">
        <v>22.201499999999999</v>
      </c>
      <c r="D68" s="99">
        <v>5.8784000000000001</v>
      </c>
      <c r="E68" s="99"/>
      <c r="F68" s="39">
        <v>0</v>
      </c>
      <c r="G68" s="39">
        <v>1.5800000000000002E-2</v>
      </c>
      <c r="H68" s="39">
        <v>27.5519</v>
      </c>
      <c r="I68" s="39">
        <v>0</v>
      </c>
      <c r="J68" s="39">
        <v>0.54279999999999995</v>
      </c>
      <c r="K68" s="39">
        <v>0</v>
      </c>
      <c r="L68" s="39">
        <v>0.23449999999999999</v>
      </c>
      <c r="M68" s="39">
        <v>0.15180000000000002</v>
      </c>
      <c r="N68" s="99"/>
      <c r="O68" s="99">
        <v>25.790400000000002</v>
      </c>
      <c r="P68" s="99">
        <v>2.7063000000000001</v>
      </c>
      <c r="R68" s="39">
        <v>28.496699999999997</v>
      </c>
      <c r="T68" s="76">
        <v>16.7</v>
      </c>
      <c r="U68" s="115"/>
      <c r="V68" s="114">
        <f t="shared" si="35"/>
        <v>-0.74057014813892685</v>
      </c>
      <c r="W68" s="114">
        <f t="shared" si="36"/>
        <v>-6.2270335110112374E-2</v>
      </c>
      <c r="X68" s="114">
        <f t="shared" si="37"/>
        <v>1.1189532117367169</v>
      </c>
      <c r="Y68" s="114">
        <f t="shared" si="38"/>
        <v>1.5686148713671466E-2</v>
      </c>
      <c r="AA68" s="114">
        <f t="shared" si="31"/>
        <v>5.2960725075528696</v>
      </c>
      <c r="AB68" s="114">
        <f t="shared" si="32"/>
        <v>2.2695865271226356E-2</v>
      </c>
      <c r="AC68" s="114">
        <f t="shared" si="33"/>
        <v>0.13059199138362132</v>
      </c>
      <c r="AD68" s="114">
        <f t="shared" si="34"/>
        <v>5.6434990212942626E-2</v>
      </c>
    </row>
    <row r="69" spans="1:30">
      <c r="A69" s="54">
        <v>44012</v>
      </c>
      <c r="B69" s="99">
        <v>0.9617</v>
      </c>
      <c r="C69" s="99">
        <v>30.0505</v>
      </c>
      <c r="D69" s="99">
        <v>17.472200000000001</v>
      </c>
      <c r="E69" s="99"/>
      <c r="F69" s="39">
        <v>0</v>
      </c>
      <c r="G69" s="39">
        <v>0</v>
      </c>
      <c r="H69" s="39">
        <v>46.0002</v>
      </c>
      <c r="I69" s="39">
        <v>7.4999999999999997E-2</v>
      </c>
      <c r="J69" s="39">
        <v>1.2138</v>
      </c>
      <c r="K69" s="39">
        <v>0</v>
      </c>
      <c r="L69" s="39">
        <v>0.64449999999999996</v>
      </c>
      <c r="M69" s="39">
        <v>0.55089999999999995</v>
      </c>
      <c r="N69" s="99"/>
      <c r="O69" s="99">
        <v>42.241699999999994</v>
      </c>
      <c r="P69" s="99">
        <v>6.2427000000000001</v>
      </c>
      <c r="R69" s="39">
        <v>48.484400000000001</v>
      </c>
      <c r="T69" s="76">
        <v>17.2</v>
      </c>
      <c r="U69" s="115"/>
      <c r="V69" s="114">
        <f t="shared" si="35"/>
        <v>-0.70940351725388284</v>
      </c>
      <c r="W69" s="114">
        <f t="shared" si="36"/>
        <v>-1.0314904038122297E-4</v>
      </c>
      <c r="X69" s="114">
        <f t="shared" si="37"/>
        <v>10.292057131777938</v>
      </c>
      <c r="Y69" s="114">
        <f t="shared" si="38"/>
        <v>0.38882793903231994</v>
      </c>
      <c r="AA69" s="114">
        <f t="shared" si="31"/>
        <v>1.307341650671785</v>
      </c>
      <c r="AB69" s="114">
        <f t="shared" si="32"/>
        <v>0.35353467108078296</v>
      </c>
      <c r="AC69" s="114">
        <f t="shared" si="33"/>
        <v>1.9722713663581928</v>
      </c>
      <c r="AD69" s="114">
        <f t="shared" si="34"/>
        <v>0.701404022220117</v>
      </c>
    </row>
    <row r="70" spans="1:30">
      <c r="A70" s="54">
        <v>44043</v>
      </c>
      <c r="B70" s="99">
        <v>0.91400000000000003</v>
      </c>
      <c r="C70" s="99">
        <v>26.670200000000001</v>
      </c>
      <c r="D70" s="99">
        <v>18.2042</v>
      </c>
      <c r="E70" s="99"/>
      <c r="F70" s="39">
        <v>0</v>
      </c>
      <c r="G70" s="39">
        <v>0</v>
      </c>
      <c r="H70" s="39">
        <v>44.466099999999997</v>
      </c>
      <c r="I70" s="39">
        <v>7.1499999999999994E-2</v>
      </c>
      <c r="J70" s="39">
        <v>0.70179999999999998</v>
      </c>
      <c r="K70" s="39">
        <v>0</v>
      </c>
      <c r="L70" s="39">
        <v>0.4219</v>
      </c>
      <c r="M70" s="39">
        <v>0.12709999999999999</v>
      </c>
      <c r="N70" s="99"/>
      <c r="O70" s="99">
        <v>37.466500000000003</v>
      </c>
      <c r="P70" s="99">
        <v>8.3217999999999996</v>
      </c>
      <c r="R70" s="39">
        <v>45.788400000000003</v>
      </c>
      <c r="T70" s="76">
        <v>18</v>
      </c>
      <c r="U70" s="115"/>
      <c r="V70" s="114">
        <f t="shared" si="35"/>
        <v>-0.55841144071891002</v>
      </c>
      <c r="W70" s="114">
        <f t="shared" si="36"/>
        <v>9.3686437897775754E-2</v>
      </c>
      <c r="X70" s="114">
        <f t="shared" si="37"/>
        <v>6.542655893929977</v>
      </c>
      <c r="Y70" s="114">
        <f t="shared" si="38"/>
        <v>0.58608052263854882</v>
      </c>
      <c r="AA70" s="114">
        <f t="shared" si="31"/>
        <v>-4.9599667255900926E-2</v>
      </c>
      <c r="AB70" s="114">
        <f t="shared" si="32"/>
        <v>-0.1124873130230778</v>
      </c>
      <c r="AC70" s="114">
        <f t="shared" si="33"/>
        <v>4.1895124826867747E-2</v>
      </c>
      <c r="AD70" s="114">
        <f t="shared" si="34"/>
        <v>-5.560551435100769E-2</v>
      </c>
    </row>
    <row r="71" spans="1:30">
      <c r="A71" s="54">
        <v>44074</v>
      </c>
      <c r="B71" s="99">
        <v>0.70799999999999996</v>
      </c>
      <c r="C71" s="99">
        <v>27.935200000000002</v>
      </c>
      <c r="D71" s="99">
        <v>12.685600000000001</v>
      </c>
      <c r="E71" s="99"/>
      <c r="F71" s="39">
        <v>0</v>
      </c>
      <c r="G71" s="39">
        <v>0</v>
      </c>
      <c r="H71" s="39">
        <v>39.415900000000001</v>
      </c>
      <c r="I71" s="39">
        <v>0</v>
      </c>
      <c r="J71" s="39">
        <v>0.9234</v>
      </c>
      <c r="K71" s="39">
        <v>3.3000000000000002E-2</v>
      </c>
      <c r="L71" s="39">
        <v>0.79559999999999997</v>
      </c>
      <c r="M71" s="39">
        <v>0.1608</v>
      </c>
      <c r="N71" s="99"/>
      <c r="O71" s="99">
        <v>35.456499999999998</v>
      </c>
      <c r="P71" s="99">
        <v>5.8723999999999998</v>
      </c>
      <c r="R71" s="39">
        <v>41.328800000000001</v>
      </c>
      <c r="T71" s="76">
        <v>17.2</v>
      </c>
      <c r="U71" s="115"/>
      <c r="V71" s="114">
        <f t="shared" si="35"/>
        <v>-0.70836594307369105</v>
      </c>
      <c r="W71" s="114">
        <f t="shared" si="36"/>
        <v>3.131284113760513E-3</v>
      </c>
      <c r="X71" s="114">
        <f t="shared" si="37"/>
        <v>0.69064690673561335</v>
      </c>
      <c r="Y71" s="114">
        <f t="shared" si="38"/>
        <v>9.3959358481276789E-2</v>
      </c>
      <c r="AA71" s="114">
        <f t="shared" si="31"/>
        <v>-0.22538293216630201</v>
      </c>
      <c r="AB71" s="114">
        <f t="shared" si="32"/>
        <v>4.7431215363964219E-2</v>
      </c>
      <c r="AC71" s="114">
        <f t="shared" si="33"/>
        <v>-0.30314982256841827</v>
      </c>
      <c r="AD71" s="114">
        <f t="shared" si="34"/>
        <v>-9.7395846983078682E-2</v>
      </c>
    </row>
    <row r="72" spans="1:30">
      <c r="A72" s="54">
        <v>44104</v>
      </c>
      <c r="B72" s="99">
        <v>3.6466999999999996</v>
      </c>
      <c r="C72" s="99">
        <v>30.476800000000001</v>
      </c>
      <c r="D72" s="99">
        <v>17.5929</v>
      </c>
      <c r="E72" s="99"/>
      <c r="F72" s="39">
        <v>0</v>
      </c>
      <c r="G72" s="39">
        <v>0</v>
      </c>
      <c r="H72" s="39">
        <v>49.823999999999998</v>
      </c>
      <c r="I72" s="39">
        <v>0</v>
      </c>
      <c r="J72" s="39">
        <v>1.5712999999999999</v>
      </c>
      <c r="K72" s="39">
        <v>0</v>
      </c>
      <c r="L72" s="39">
        <v>0.25830000000000003</v>
      </c>
      <c r="M72" s="39">
        <v>6.2799999999999995E-2</v>
      </c>
      <c r="N72" s="99"/>
      <c r="O72" s="99">
        <v>46.225699999999996</v>
      </c>
      <c r="P72" s="99">
        <v>5.4906999999999995</v>
      </c>
      <c r="R72" s="39">
        <v>51.7164</v>
      </c>
      <c r="T72" s="76">
        <v>18</v>
      </c>
      <c r="U72" s="115"/>
      <c r="V72" s="114">
        <f t="shared" si="35"/>
        <v>0.60945361461735348</v>
      </c>
      <c r="W72" s="114">
        <f t="shared" si="36"/>
        <v>0.13048284252812592</v>
      </c>
      <c r="X72" s="114">
        <f t="shared" si="37"/>
        <v>1.6322884716091868</v>
      </c>
      <c r="Y72" s="114">
        <f t="shared" si="38"/>
        <v>0.44023125508237615</v>
      </c>
      <c r="AA72" s="114">
        <f t="shared" si="31"/>
        <v>4.150706214689265</v>
      </c>
      <c r="AB72" s="114">
        <f t="shared" si="32"/>
        <v>9.0981986883931443E-2</v>
      </c>
      <c r="AC72" s="114">
        <f t="shared" si="33"/>
        <v>0.38684019675852932</v>
      </c>
      <c r="AD72" s="114">
        <f t="shared" si="34"/>
        <v>0.25134046959989154</v>
      </c>
    </row>
    <row r="73" spans="1:30">
      <c r="A73" s="54">
        <v>44135</v>
      </c>
      <c r="B73" s="99">
        <v>1.0221</v>
      </c>
      <c r="C73" s="99">
        <v>45.227599999999995</v>
      </c>
      <c r="D73" s="99">
        <v>25.357900000000001</v>
      </c>
      <c r="E73" s="99"/>
      <c r="F73" s="39">
        <v>0</v>
      </c>
      <c r="G73" s="39">
        <v>0</v>
      </c>
      <c r="H73" s="39">
        <v>69.617199999999997</v>
      </c>
      <c r="I73" s="39">
        <v>0.21049999999999999</v>
      </c>
      <c r="J73" s="39">
        <v>0.55779999999999996</v>
      </c>
      <c r="K73" s="39">
        <v>6.13E-2</v>
      </c>
      <c r="L73" s="39">
        <v>0.27879999999999999</v>
      </c>
      <c r="M73" s="39">
        <v>0.8822000000000001</v>
      </c>
      <c r="N73" s="99"/>
      <c r="O73" s="99">
        <v>61.203000000000003</v>
      </c>
      <c r="P73" s="99">
        <v>10.4047</v>
      </c>
      <c r="R73" s="39">
        <v>71.607599999999991</v>
      </c>
      <c r="T73" s="76">
        <v>17.399999999999999</v>
      </c>
      <c r="U73" s="115"/>
      <c r="V73" s="114">
        <f t="shared" si="35"/>
        <v>0.21968973747016718</v>
      </c>
      <c r="W73" s="114">
        <f t="shared" si="36"/>
        <v>0.17474895973485571</v>
      </c>
      <c r="X73" s="114">
        <f t="shared" si="37"/>
        <v>0.72808368543001234</v>
      </c>
      <c r="Y73" s="114">
        <f t="shared" si="38"/>
        <v>0.32577695984951416</v>
      </c>
      <c r="AA73" s="114">
        <f t="shared" si="31"/>
        <v>-0.71971919817917573</v>
      </c>
      <c r="AB73" s="114">
        <f t="shared" si="32"/>
        <v>0.48400094498110025</v>
      </c>
      <c r="AC73" s="114">
        <f t="shared" si="33"/>
        <v>0.44137123498684128</v>
      </c>
      <c r="AD73" s="114">
        <f t="shared" si="34"/>
        <v>0.38462073926259355</v>
      </c>
    </row>
    <row r="74" spans="1:30">
      <c r="A74" s="54">
        <v>44165</v>
      </c>
      <c r="B74" s="99">
        <v>0.72170000000000001</v>
      </c>
      <c r="C74" s="99">
        <v>13.947899999999999</v>
      </c>
      <c r="D74" s="99">
        <v>4.952</v>
      </c>
      <c r="E74" s="99"/>
      <c r="F74" s="39">
        <v>0</v>
      </c>
      <c r="G74" s="39">
        <v>0</v>
      </c>
      <c r="H74" s="39">
        <v>18.729400000000002</v>
      </c>
      <c r="I74" s="39">
        <v>0.31480000000000002</v>
      </c>
      <c r="J74" s="39">
        <v>0.37460000000000004</v>
      </c>
      <c r="K74" s="39">
        <v>0</v>
      </c>
      <c r="L74" s="39">
        <v>0.13319999999999999</v>
      </c>
      <c r="M74" s="39">
        <v>6.9599999999999995E-2</v>
      </c>
      <c r="N74" s="99"/>
      <c r="O74" s="99">
        <v>12.982100000000001</v>
      </c>
      <c r="P74" s="99">
        <v>6.6395</v>
      </c>
      <c r="R74" s="39">
        <v>19.621600000000001</v>
      </c>
      <c r="T74" s="76">
        <v>16.399999999999999</v>
      </c>
      <c r="U74" s="115"/>
      <c r="V74" s="114">
        <f t="shared" si="35"/>
        <v>-0.69599831508003374</v>
      </c>
      <c r="W74" s="114">
        <f t="shared" si="36"/>
        <v>-0.56163630135048925</v>
      </c>
      <c r="X74" s="114">
        <f t="shared" si="37"/>
        <v>-0.5740618092051506</v>
      </c>
      <c r="Y74" s="114">
        <f t="shared" si="38"/>
        <v>-0.5717509635908874</v>
      </c>
      <c r="AA74" s="114">
        <f t="shared" si="31"/>
        <v>-0.29390470599745622</v>
      </c>
      <c r="AB74" s="114">
        <f t="shared" si="32"/>
        <v>-0.6916064526970257</v>
      </c>
      <c r="AC74" s="114">
        <f t="shared" si="33"/>
        <v>-0.80471569017939182</v>
      </c>
      <c r="AD74" s="114">
        <f t="shared" si="34"/>
        <v>-0.72598439271809134</v>
      </c>
    </row>
    <row r="75" spans="1:30">
      <c r="A75" s="54">
        <v>44196</v>
      </c>
      <c r="B75" s="99">
        <v>8.1299999999999997E-2</v>
      </c>
      <c r="C75" s="99">
        <v>20.828099999999999</v>
      </c>
      <c r="D75" s="99">
        <v>8.5207000000000015</v>
      </c>
      <c r="E75" s="99"/>
      <c r="F75" s="39">
        <v>0</v>
      </c>
      <c r="G75" s="39">
        <v>0</v>
      </c>
      <c r="H75" s="39">
        <v>28.506</v>
      </c>
      <c r="I75" s="39">
        <v>0</v>
      </c>
      <c r="J75" s="39">
        <v>0.83699999999999997</v>
      </c>
      <c r="K75" s="39">
        <v>0</v>
      </c>
      <c r="L75" s="39">
        <v>2.1899999999999999E-2</v>
      </c>
      <c r="M75" s="39">
        <v>6.5299999999999997E-2</v>
      </c>
      <c r="N75" s="99"/>
      <c r="O75" s="99">
        <v>26.3688</v>
      </c>
      <c r="P75" s="99">
        <v>3.0613000000000001</v>
      </c>
      <c r="R75" s="39">
        <v>29.430099999999999</v>
      </c>
      <c r="T75" s="76">
        <v>17.399999999999999</v>
      </c>
      <c r="U75" s="115"/>
      <c r="V75" s="114">
        <f t="shared" si="35"/>
        <v>-0.95004301339560038</v>
      </c>
      <c r="W75" s="114">
        <f t="shared" si="36"/>
        <v>-0.21825831731924095</v>
      </c>
      <c r="X75" s="114">
        <f t="shared" si="37"/>
        <v>-0.20720712338453795</v>
      </c>
      <c r="Y75" s="114">
        <f t="shared" si="38"/>
        <v>-0.24573597517062518</v>
      </c>
      <c r="AA75" s="114">
        <f t="shared" si="31"/>
        <v>-0.88734931411944018</v>
      </c>
      <c r="AB75" s="114">
        <f t="shared" si="32"/>
        <v>0.49327855806250409</v>
      </c>
      <c r="AC75" s="114">
        <f t="shared" si="33"/>
        <v>0.72065831987075968</v>
      </c>
      <c r="AD75" s="114">
        <f t="shared" si="34"/>
        <v>0.49988278223998028</v>
      </c>
    </row>
    <row r="76" spans="1:30">
      <c r="A76" s="54">
        <v>44227</v>
      </c>
      <c r="B76" s="99">
        <v>1.1188</v>
      </c>
      <c r="C76" s="99">
        <v>18.206199999999999</v>
      </c>
      <c r="D76" s="99">
        <v>7.0536000000000003</v>
      </c>
      <c r="E76" s="99"/>
      <c r="F76" s="39">
        <v>0</v>
      </c>
      <c r="G76" s="39">
        <v>0</v>
      </c>
      <c r="H76" s="39">
        <v>25.1602</v>
      </c>
      <c r="I76" s="39">
        <v>7.1499999999999994E-2</v>
      </c>
      <c r="J76" s="39">
        <v>0.50380000000000003</v>
      </c>
      <c r="K76" s="39">
        <v>0</v>
      </c>
      <c r="L76" s="39">
        <v>0.62409999999999999</v>
      </c>
      <c r="M76" s="39">
        <v>1.9E-2</v>
      </c>
      <c r="N76" s="99"/>
      <c r="O76" s="99">
        <v>22.3446</v>
      </c>
      <c r="P76" s="99">
        <v>4.0340999999999996</v>
      </c>
      <c r="R76" s="39">
        <v>26.378599999999999</v>
      </c>
      <c r="T76" s="76">
        <v>17.399999999999999</v>
      </c>
      <c r="U76" s="115"/>
      <c r="V76" s="114">
        <f t="shared" si="35"/>
        <v>1.174538386783285</v>
      </c>
      <c r="W76" s="114">
        <f t="shared" si="36"/>
        <v>-0.20283902832022704</v>
      </c>
      <c r="X76" s="114">
        <f t="shared" si="37"/>
        <v>-3.2401437625174889E-2</v>
      </c>
      <c r="Y76" s="114">
        <f t="shared" si="38"/>
        <v>-0.1391667292147335</v>
      </c>
      <c r="AA76" s="114">
        <f t="shared" si="31"/>
        <v>12.761377613776139</v>
      </c>
      <c r="AB76" s="114">
        <f t="shared" si="32"/>
        <v>-0.12588282176482735</v>
      </c>
      <c r="AC76" s="114">
        <f t="shared" si="33"/>
        <v>-0.17218068937998066</v>
      </c>
      <c r="AD76" s="114">
        <f t="shared" si="34"/>
        <v>-0.10368636192197789</v>
      </c>
    </row>
    <row r="77" spans="1:30">
      <c r="A77" s="54">
        <v>44255</v>
      </c>
      <c r="B77" s="99">
        <v>0.15380000000000002</v>
      </c>
      <c r="C77" s="99">
        <v>21.741700000000002</v>
      </c>
      <c r="D77" s="99">
        <v>11.506600000000001</v>
      </c>
      <c r="E77" s="99"/>
      <c r="F77" s="39">
        <v>0</v>
      </c>
      <c r="G77" s="39">
        <v>0</v>
      </c>
      <c r="H77" s="39">
        <v>32.739699999999999</v>
      </c>
      <c r="I77" s="39">
        <v>0.311</v>
      </c>
      <c r="J77" s="39">
        <v>0.1193</v>
      </c>
      <c r="K77" s="39">
        <v>0</v>
      </c>
      <c r="L77" s="39">
        <v>0.02</v>
      </c>
      <c r="M77" s="39">
        <v>0.21209999999999998</v>
      </c>
      <c r="N77" s="99"/>
      <c r="O77" s="99">
        <v>29.026299999999999</v>
      </c>
      <c r="P77" s="99">
        <v>4.3757999999999999</v>
      </c>
      <c r="R77" s="39">
        <v>33.402100000000004</v>
      </c>
      <c r="T77" s="76">
        <v>17.100000000000001</v>
      </c>
      <c r="U77" s="115"/>
      <c r="V77" s="114">
        <f t="shared" ref="V77" si="39">B77/B65-1</f>
        <v>-0.2980374258329529</v>
      </c>
      <c r="W77" s="114">
        <f t="shared" ref="W77" si="40">C77/C65-1</f>
        <v>-0.22188500975251868</v>
      </c>
      <c r="X77" s="114">
        <f t="shared" ref="X77" si="41">D77/D65-1</f>
        <v>-2.7049422906185172E-2</v>
      </c>
      <c r="Y77" s="114">
        <f t="shared" ref="Y77" si="42">R77/R65-1</f>
        <v>-0.16467810869005239</v>
      </c>
      <c r="AA77" s="114">
        <f t="shared" ref="AA77" si="43">B77/B76-1</f>
        <v>-0.86253128351805508</v>
      </c>
      <c r="AB77" s="114">
        <f t="shared" ref="AB77" si="44">C77/C76-1</f>
        <v>0.19419208840944302</v>
      </c>
      <c r="AC77" s="114">
        <f t="shared" ref="AC77" si="45">D77/D76-1</f>
        <v>0.63130883520471825</v>
      </c>
      <c r="AD77" s="114">
        <f t="shared" ref="AD77" si="46">R77/R76-1</f>
        <v>0.2662574966070983</v>
      </c>
    </row>
    <row r="78" spans="1:30">
      <c r="A78" s="54">
        <v>44286</v>
      </c>
      <c r="B78" s="99">
        <v>1.0254000000000001</v>
      </c>
      <c r="C78" s="99">
        <v>35.726099999999995</v>
      </c>
      <c r="D78" s="99">
        <v>8.8445</v>
      </c>
      <c r="E78" s="99"/>
      <c r="F78" s="39">
        <v>0</v>
      </c>
      <c r="G78" s="39">
        <v>0</v>
      </c>
      <c r="H78" s="39">
        <v>43.097900000000003</v>
      </c>
      <c r="I78" s="39">
        <v>0.14230000000000001</v>
      </c>
      <c r="J78" s="39">
        <v>1.6744000000000001</v>
      </c>
      <c r="K78" s="39">
        <v>1.01E-2</v>
      </c>
      <c r="L78" s="39">
        <v>0.61429999999999996</v>
      </c>
      <c r="M78" s="39">
        <v>5.7000000000000002E-2</v>
      </c>
      <c r="N78" s="99"/>
      <c r="O78" s="99">
        <v>38.490400000000001</v>
      </c>
      <c r="P78" s="99">
        <v>7.1055000000000001</v>
      </c>
      <c r="R78" s="39">
        <v>45.595999999999989</v>
      </c>
      <c r="T78" s="76">
        <v>16.7</v>
      </c>
      <c r="U78" s="115"/>
      <c r="V78" s="112" t="s">
        <v>97</v>
      </c>
      <c r="W78" s="114">
        <f t="shared" ref="W78:W79" si="47">C78/C66-1</f>
        <v>1.4863143829467398</v>
      </c>
      <c r="X78" s="114">
        <f t="shared" ref="X78:X79" si="48">D78/D66-1</f>
        <v>2.0281087373322375</v>
      </c>
      <c r="Y78" s="114">
        <f t="shared" ref="Y78:Y79" si="49">R78/R66-1</f>
        <v>1.6371465422009375</v>
      </c>
      <c r="AA78" s="114">
        <f t="shared" ref="AA78:AA79" si="50">B78/B77-1</f>
        <v>5.6671001300390111</v>
      </c>
      <c r="AB78" s="114">
        <f t="shared" ref="AB78:AB79" si="51">C78/C77-1</f>
        <v>0.64320637300671035</v>
      </c>
      <c r="AC78" s="114">
        <f t="shared" ref="AC78:AC79" si="52">D78/D77-1</f>
        <v>-0.23135417934055247</v>
      </c>
      <c r="AD78" s="114">
        <f t="shared" ref="AD78:AD79" si="53">R78/R77-1</f>
        <v>0.36506387322952705</v>
      </c>
    </row>
    <row r="79" spans="1:30">
      <c r="A79" s="54">
        <v>44316</v>
      </c>
      <c r="B79" s="99">
        <v>0.32780000000000004</v>
      </c>
      <c r="C79" s="99">
        <v>27.522500000000001</v>
      </c>
      <c r="D79" s="99">
        <v>7.8144</v>
      </c>
      <c r="E79" s="99"/>
      <c r="F79" s="39">
        <v>0</v>
      </c>
      <c r="G79" s="39">
        <v>0</v>
      </c>
      <c r="H79" s="39">
        <v>33.743900000000004</v>
      </c>
      <c r="I79" s="39">
        <v>0.39889999999999998</v>
      </c>
      <c r="J79" s="39">
        <v>0.92100000000000004</v>
      </c>
      <c r="K79" s="39">
        <v>0</v>
      </c>
      <c r="L79" s="39">
        <v>0.2462</v>
      </c>
      <c r="M79" s="39">
        <v>0.35470000000000002</v>
      </c>
      <c r="N79" s="99"/>
      <c r="O79" s="99">
        <v>30.571200000000001</v>
      </c>
      <c r="P79" s="99">
        <v>5.0934999999999997</v>
      </c>
      <c r="R79" s="39">
        <v>35.664700000000003</v>
      </c>
      <c r="T79" s="76">
        <v>16.8</v>
      </c>
      <c r="U79" s="115"/>
      <c r="V79" s="114">
        <f t="shared" ref="V79" si="54">B79/B67-1</f>
        <v>3.9516616314199391</v>
      </c>
      <c r="W79" s="114">
        <f t="shared" si="47"/>
        <v>0.26780383991745293</v>
      </c>
      <c r="X79" s="114">
        <f t="shared" si="48"/>
        <v>0.50294264722852633</v>
      </c>
      <c r="Y79" s="114">
        <f t="shared" si="49"/>
        <v>0.32216842635980791</v>
      </c>
      <c r="AA79" s="114">
        <f t="shared" si="50"/>
        <v>-0.68031987517066517</v>
      </c>
      <c r="AB79" s="114">
        <f t="shared" si="51"/>
        <v>-0.22962484010289386</v>
      </c>
      <c r="AC79" s="114">
        <f t="shared" si="52"/>
        <v>-0.11646786138278031</v>
      </c>
      <c r="AD79" s="114">
        <f t="shared" si="53"/>
        <v>-0.21781077287481332</v>
      </c>
    </row>
    <row r="80" spans="1:30">
      <c r="A80" s="54">
        <v>44347</v>
      </c>
      <c r="B80" s="99">
        <v>0.8851</v>
      </c>
      <c r="C80" s="99">
        <v>25.568099999999998</v>
      </c>
      <c r="D80" s="99">
        <v>6.6198000000000006</v>
      </c>
      <c r="E80" s="99"/>
      <c r="F80" s="39">
        <v>0</v>
      </c>
      <c r="G80" s="39">
        <v>0</v>
      </c>
      <c r="H80" s="39">
        <v>31.786300000000001</v>
      </c>
      <c r="I80" s="39">
        <v>0.02</v>
      </c>
      <c r="J80" s="39">
        <v>0.68229999999999991</v>
      </c>
      <c r="K80" s="39">
        <v>3.44E-2</v>
      </c>
      <c r="L80" s="39">
        <v>0.38339999999999996</v>
      </c>
      <c r="M80" s="39">
        <v>0.16669999999999999</v>
      </c>
      <c r="N80" s="99"/>
      <c r="O80" s="99">
        <v>26.883099999999999</v>
      </c>
      <c r="P80" s="99">
        <v>6.1898999999999997</v>
      </c>
      <c r="R80" s="39">
        <v>33.073</v>
      </c>
      <c r="T80" s="76">
        <v>16.7</v>
      </c>
      <c r="U80" s="115"/>
      <c r="V80" s="114">
        <f t="shared" ref="V80" si="55">B80/B68-1</f>
        <v>1.1235604606525911</v>
      </c>
      <c r="W80" s="114">
        <f t="shared" ref="W80" si="56">C80/C68-1</f>
        <v>0.1516384028106208</v>
      </c>
      <c r="X80" s="114">
        <f t="shared" ref="X80" si="57">D80/D68-1</f>
        <v>0.12612275449101795</v>
      </c>
      <c r="Y80" s="114">
        <f t="shared" ref="Y80" si="58">R80/R68-1</f>
        <v>0.16059052451687394</v>
      </c>
      <c r="AA80" s="114">
        <f t="shared" ref="AA80" si="59">B80/B79-1</f>
        <v>1.7001220256253808</v>
      </c>
      <c r="AB80" s="114">
        <f t="shared" ref="AB80" si="60">C80/C79-1</f>
        <v>-7.1010991007357749E-2</v>
      </c>
      <c r="AC80" s="114">
        <f t="shared" ref="AC80" si="61">D80/D79-1</f>
        <v>-0.1528716216216216</v>
      </c>
      <c r="AD80" s="114">
        <f t="shared" ref="AD80" si="62">R80/R79-1</f>
        <v>-7.2668492935591855E-2</v>
      </c>
    </row>
    <row r="81" spans="1:30">
      <c r="A81" s="54">
        <v>44377</v>
      </c>
      <c r="B81" s="99">
        <v>2.2284999999999999</v>
      </c>
      <c r="C81" s="99">
        <v>33.864599999999996</v>
      </c>
      <c r="D81" s="99">
        <v>11.4148</v>
      </c>
      <c r="E81" s="99"/>
      <c r="F81" s="39">
        <v>0</v>
      </c>
      <c r="G81" s="39">
        <v>0</v>
      </c>
      <c r="H81" s="39">
        <v>42.95</v>
      </c>
      <c r="I81" s="39">
        <v>0.68629999999999991</v>
      </c>
      <c r="J81" s="39">
        <v>2.0028999999999999</v>
      </c>
      <c r="K81" s="39">
        <v>0</v>
      </c>
      <c r="L81" s="39">
        <v>1.5035000000000001</v>
      </c>
      <c r="M81" s="39">
        <v>0.36519999999999997</v>
      </c>
      <c r="N81" s="99"/>
      <c r="O81" s="99">
        <v>41.073399999999999</v>
      </c>
      <c r="P81" s="99">
        <v>6.4343999999999992</v>
      </c>
      <c r="R81" s="39">
        <v>47.507899999999992</v>
      </c>
      <c r="T81" s="76">
        <v>18.2</v>
      </c>
      <c r="U81" s="115"/>
      <c r="V81" s="114">
        <f>B81/B69-1</f>
        <v>1.3172507018820836</v>
      </c>
      <c r="W81" s="114">
        <f t="shared" ref="W81" si="63">C81/C69-1</f>
        <v>0.12692301292823727</v>
      </c>
      <c r="X81" s="114">
        <f t="shared" ref="X81" si="64">D81/D69-1</f>
        <v>-0.34668788132003991</v>
      </c>
      <c r="Y81" s="114">
        <f t="shared" ref="Y81" si="65">R81/R69-1</f>
        <v>-2.0140498799614104E-2</v>
      </c>
      <c r="AA81" s="114">
        <f t="shared" ref="AA81" si="66">B81/B80-1</f>
        <v>1.5177945994802848</v>
      </c>
      <c r="AB81" s="114">
        <f t="shared" ref="AB81" si="67">C81/C80-1</f>
        <v>0.32448637168972261</v>
      </c>
      <c r="AC81" s="114">
        <f t="shared" ref="AC81" si="68">D81/D80-1</f>
        <v>0.72434212513973217</v>
      </c>
      <c r="AD81" s="114">
        <f t="shared" ref="AD81" si="69">R81/R80-1</f>
        <v>0.43645571916669157</v>
      </c>
    </row>
    <row r="82" spans="1:30">
      <c r="A82" s="54">
        <v>44408</v>
      </c>
      <c r="B82" s="99">
        <v>1.0786</v>
      </c>
      <c r="C82" s="99">
        <v>24.654900000000001</v>
      </c>
      <c r="D82" s="99">
        <v>9.702399999999999</v>
      </c>
      <c r="E82" s="99"/>
      <c r="F82" s="39">
        <v>0</v>
      </c>
      <c r="G82" s="39">
        <v>0</v>
      </c>
      <c r="H82" s="39">
        <v>34.3371</v>
      </c>
      <c r="I82" s="39">
        <v>0</v>
      </c>
      <c r="J82" s="39">
        <v>0.45539999999999997</v>
      </c>
      <c r="K82" s="39">
        <v>0</v>
      </c>
      <c r="L82" s="39">
        <v>0.42749999999999999</v>
      </c>
      <c r="M82" s="39">
        <v>0.21590000000000001</v>
      </c>
      <c r="N82" s="99"/>
      <c r="O82" s="99">
        <v>31.648099999999999</v>
      </c>
      <c r="P82" s="99">
        <v>3.7878000000000003</v>
      </c>
      <c r="R82" s="39">
        <v>35.435900000000004</v>
      </c>
      <c r="T82" s="76">
        <v>18.5</v>
      </c>
      <c r="U82" s="115"/>
      <c r="V82" s="114">
        <f>B82/B70-1</f>
        <v>0.18008752735229749</v>
      </c>
      <c r="W82" s="114">
        <f t="shared" ref="W82" si="70">C82/C70-1</f>
        <v>-7.5563737804740905E-2</v>
      </c>
      <c r="X82" s="114">
        <f t="shared" ref="X82" si="71">D82/D70-1</f>
        <v>-0.46702409334109718</v>
      </c>
      <c r="Y82" s="114">
        <f t="shared" ref="Y82" si="72">R82/R70-1</f>
        <v>-0.22609438198320964</v>
      </c>
      <c r="AA82" s="114">
        <f t="shared" ref="AA82" si="73">B82/B81-1</f>
        <v>-0.51599730760601292</v>
      </c>
      <c r="AB82" s="114">
        <f t="shared" ref="AB82" si="74">C82/C81-1</f>
        <v>-0.27195655640403238</v>
      </c>
      <c r="AC82" s="114">
        <f t="shared" ref="AC82" si="75">D82/D81-1</f>
        <v>-0.15001576900164704</v>
      </c>
      <c r="AD82" s="114">
        <f t="shared" ref="AD82" si="76">R82/R81-1</f>
        <v>-0.25410510672961739</v>
      </c>
    </row>
    <row r="83" spans="1:30">
      <c r="A83" s="54">
        <v>44439</v>
      </c>
      <c r="B83" s="99">
        <v>2.1406999999999998</v>
      </c>
      <c r="C83" s="99">
        <v>30.956099999999999</v>
      </c>
      <c r="D83" s="99">
        <v>8.4606000000000012</v>
      </c>
      <c r="E83" s="99"/>
      <c r="F83" s="39">
        <v>0</v>
      </c>
      <c r="G83" s="39">
        <v>0</v>
      </c>
      <c r="H83" s="39">
        <v>39.6922</v>
      </c>
      <c r="I83" s="39">
        <v>0</v>
      </c>
      <c r="J83" s="39">
        <v>1.0259</v>
      </c>
      <c r="K83" s="39">
        <v>0</v>
      </c>
      <c r="L83" s="39">
        <v>0.7581</v>
      </c>
      <c r="M83" s="39">
        <v>8.1200000000000008E-2</v>
      </c>
      <c r="N83" s="99"/>
      <c r="O83" s="99">
        <v>37.009</v>
      </c>
      <c r="P83" s="99">
        <v>4.5483000000000002</v>
      </c>
      <c r="R83" s="39">
        <v>41.557400000000001</v>
      </c>
      <c r="T83" s="76">
        <v>18.5</v>
      </c>
      <c r="U83" s="115"/>
      <c r="V83" s="114">
        <f>B83/B71-1</f>
        <v>2.0235875706214688</v>
      </c>
      <c r="W83" s="114">
        <f t="shared" ref="W83" si="77">C83/C71-1</f>
        <v>0.10813955153354904</v>
      </c>
      <c r="X83" s="114">
        <f t="shared" ref="X83" si="78">D83/D71-1</f>
        <v>-0.33305480229551609</v>
      </c>
      <c r="Y83" s="114">
        <f t="shared" ref="Y83" si="79">R83/R71-1</f>
        <v>5.5312518147152545E-3</v>
      </c>
      <c r="AA83" s="114">
        <f t="shared" ref="AA83" si="80">B83/B82-1</f>
        <v>0.98470239198961607</v>
      </c>
      <c r="AB83" s="114">
        <f t="shared" ref="AB83" si="81">C83/C82-1</f>
        <v>0.25557597069953619</v>
      </c>
      <c r="AC83" s="114">
        <f t="shared" ref="AC83" si="82">D83/D82-1</f>
        <v>-0.12798895118733489</v>
      </c>
      <c r="AD83" s="114">
        <f t="shared" ref="AD83" si="83">R83/R82-1</f>
        <v>0.17274854032210274</v>
      </c>
    </row>
    <row r="84" spans="1:30">
      <c r="A84" s="54">
        <v>44469</v>
      </c>
      <c r="B84" s="99"/>
      <c r="C84" s="99"/>
      <c r="D84" s="99"/>
      <c r="E84" s="99"/>
      <c r="F84" s="39"/>
      <c r="G84" s="39"/>
      <c r="H84" s="39"/>
      <c r="I84" s="39"/>
      <c r="J84" s="39"/>
      <c r="K84" s="39"/>
      <c r="L84" s="39"/>
      <c r="M84" s="39"/>
      <c r="N84" s="99"/>
      <c r="O84" s="99"/>
      <c r="P84" s="99"/>
      <c r="R84" s="39"/>
      <c r="T84" s="76"/>
      <c r="U84" s="115"/>
      <c r="V84" s="114"/>
      <c r="W84" s="114"/>
      <c r="X84" s="114"/>
      <c r="Y84" s="114"/>
      <c r="AA84" s="114"/>
      <c r="AB84" s="114"/>
      <c r="AC84" s="114"/>
      <c r="AD84" s="114"/>
    </row>
    <row r="85" spans="1:30">
      <c r="A85" s="54">
        <v>44500</v>
      </c>
      <c r="B85" s="99"/>
      <c r="C85" s="99"/>
      <c r="D85" s="99"/>
      <c r="E85" s="99"/>
      <c r="F85" s="39"/>
      <c r="G85" s="39"/>
      <c r="H85" s="39"/>
      <c r="I85" s="39"/>
      <c r="J85" s="39"/>
      <c r="K85" s="39"/>
      <c r="L85" s="39"/>
      <c r="M85" s="39"/>
      <c r="N85" s="99"/>
      <c r="O85" s="99"/>
      <c r="P85" s="99"/>
      <c r="R85" s="39"/>
      <c r="T85" s="76"/>
      <c r="U85" s="115"/>
      <c r="V85" s="114"/>
      <c r="W85" s="114"/>
      <c r="X85" s="114"/>
      <c r="Y85" s="114"/>
      <c r="AA85" s="114"/>
      <c r="AB85" s="114"/>
      <c r="AC85" s="114"/>
      <c r="AD85" s="114"/>
    </row>
    <row r="86" spans="1:30">
      <c r="A86" s="54">
        <v>44530</v>
      </c>
      <c r="B86" s="99"/>
      <c r="C86" s="99"/>
      <c r="D86" s="99"/>
      <c r="E86" s="99"/>
      <c r="F86" s="39"/>
      <c r="G86" s="39"/>
      <c r="H86" s="39"/>
      <c r="I86" s="39"/>
      <c r="J86" s="39"/>
      <c r="K86" s="39"/>
      <c r="L86" s="39"/>
      <c r="M86" s="39"/>
      <c r="N86" s="99"/>
      <c r="O86" s="99"/>
      <c r="P86" s="99"/>
      <c r="R86" s="39"/>
      <c r="T86" s="76"/>
      <c r="U86" s="115"/>
      <c r="V86" s="114"/>
      <c r="W86" s="114"/>
      <c r="X86" s="114"/>
      <c r="Y86" s="114"/>
      <c r="AA86" s="114"/>
      <c r="AB86" s="114"/>
      <c r="AC86" s="114"/>
      <c r="AD86" s="114"/>
    </row>
    <row r="87" spans="1:30">
      <c r="A87" s="54">
        <v>44561</v>
      </c>
      <c r="B87" s="99"/>
      <c r="C87" s="99"/>
      <c r="D87" s="99"/>
      <c r="E87" s="99"/>
      <c r="F87" s="39"/>
      <c r="G87" s="39"/>
      <c r="H87" s="39"/>
      <c r="I87" s="39"/>
      <c r="J87" s="39"/>
      <c r="K87" s="39"/>
      <c r="L87" s="39"/>
      <c r="M87" s="39"/>
      <c r="N87" s="99"/>
      <c r="O87" s="99"/>
      <c r="P87" s="99"/>
      <c r="R87" s="39"/>
      <c r="T87" s="76"/>
      <c r="U87" s="115"/>
      <c r="V87" s="114"/>
      <c r="W87" s="114"/>
      <c r="X87" s="114"/>
      <c r="Y87" s="114"/>
      <c r="AA87" s="114"/>
      <c r="AB87" s="114"/>
      <c r="AC87" s="114"/>
      <c r="AD87" s="114"/>
    </row>
    <row r="88" spans="1:30">
      <c r="A88" s="54"/>
    </row>
    <row r="90" spans="1:30">
      <c r="A90" s="85"/>
      <c r="B90" s="78"/>
      <c r="C90" s="78"/>
      <c r="D90" s="78"/>
      <c r="E90" s="78"/>
      <c r="N90" s="78"/>
      <c r="O90" s="78"/>
      <c r="P90" s="78"/>
    </row>
    <row r="91" spans="1:30">
      <c r="A91" s="85"/>
      <c r="B91" s="78"/>
      <c r="C91" s="78"/>
      <c r="D91" s="78"/>
      <c r="E91" s="78"/>
      <c r="N91" s="78"/>
      <c r="O91" s="78"/>
      <c r="P91" s="78"/>
    </row>
    <row r="92" spans="1:30">
      <c r="A92" s="85"/>
      <c r="B92" s="84"/>
      <c r="C92" s="84"/>
      <c r="D92" s="84"/>
      <c r="E92" s="84"/>
      <c r="F92" s="84"/>
      <c r="G92" s="84"/>
      <c r="H92" s="84"/>
      <c r="I92" s="84"/>
      <c r="J92" s="84"/>
      <c r="K92" s="84"/>
      <c r="L92" s="84"/>
      <c r="M92" s="84"/>
      <c r="N92" s="84"/>
      <c r="O92" s="84"/>
      <c r="P92" s="84"/>
    </row>
  </sheetData>
  <mergeCells count="5">
    <mergeCell ref="AA8:AD8"/>
    <mergeCell ref="O8:P8"/>
    <mergeCell ref="F8:M8"/>
    <mergeCell ref="B8:D8"/>
    <mergeCell ref="V8:Y8"/>
  </mergeCells>
  <phoneticPr fontId="0" type="noConversion"/>
  <pageMargins left="0.75" right="0.75" top="1.5" bottom="1" header="0.5" footer="0.5"/>
  <pageSetup scale="95"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59"/>
  <sheetViews>
    <sheetView zoomScaleNormal="100" workbookViewId="0">
      <pane xSplit="1" ySplit="10" topLeftCell="B11" activePane="bottomRight" state="frozen"/>
      <selection pane="topRight" activeCell="B1" sqref="B1"/>
      <selection pane="bottomLeft" activeCell="A11" sqref="A11"/>
      <selection pane="bottomRight" activeCell="H82" sqref="H82"/>
    </sheetView>
  </sheetViews>
  <sheetFormatPr defaultColWidth="9.73046875" defaultRowHeight="12"/>
  <cols>
    <col min="1" max="1" width="8.73046875" style="36" customWidth="1"/>
    <col min="2" max="5" width="9.73046875" style="55" customWidth="1"/>
    <col min="6" max="6" width="1.73046875" style="55" customWidth="1"/>
    <col min="7" max="10" width="9.73046875" style="57" customWidth="1"/>
    <col min="11" max="11" width="1.73046875" style="36" customWidth="1"/>
    <col min="12" max="15" width="9.73046875" style="55" customWidth="1"/>
    <col min="16" max="16" width="1.73046875" style="55" customWidth="1"/>
    <col min="17" max="20" width="9.73046875" style="57" customWidth="1"/>
    <col min="21" max="21" width="2.73046875" style="35" customWidth="1"/>
    <col min="22" max="25" width="10.73046875" style="35" customWidth="1"/>
    <col min="26" max="26" width="1.73046875" style="35" customWidth="1"/>
    <col min="27" max="30" width="10.73046875" style="35" customWidth="1"/>
    <col min="31" max="31" width="1.73046875" style="35" customWidth="1"/>
    <col min="32" max="35" width="10.73046875" style="35" customWidth="1"/>
    <col min="36" max="36" width="1.73046875" style="35" customWidth="1"/>
    <col min="37" max="40" width="10.73046875" style="35" customWidth="1"/>
    <col min="41" max="41" width="2.73046875" style="35" customWidth="1"/>
    <col min="42" max="16384" width="9.73046875" style="36"/>
  </cols>
  <sheetData>
    <row r="1" spans="1:41" s="46" customFormat="1" ht="13.15">
      <c r="A1" s="44" t="s">
        <v>44</v>
      </c>
      <c r="B1" s="45" t="s">
        <v>61</v>
      </c>
      <c r="U1" s="20"/>
      <c r="V1" s="20"/>
      <c r="W1" s="20"/>
      <c r="X1" s="20"/>
      <c r="Y1" s="20"/>
      <c r="Z1" s="20"/>
      <c r="AA1" s="20"/>
      <c r="AB1" s="20"/>
      <c r="AC1" s="20"/>
      <c r="AD1" s="20"/>
      <c r="AE1" s="20"/>
      <c r="AF1" s="20"/>
      <c r="AG1" s="20"/>
      <c r="AH1" s="20"/>
      <c r="AI1" s="20"/>
      <c r="AJ1" s="20"/>
      <c r="AK1" s="20"/>
      <c r="AL1" s="20"/>
      <c r="AM1" s="20"/>
      <c r="AN1" s="20"/>
      <c r="AO1" s="20"/>
    </row>
    <row r="2" spans="1:41" s="46" customFormat="1" ht="13.15">
      <c r="A2" s="44" t="s">
        <v>45</v>
      </c>
      <c r="B2" s="45" t="s">
        <v>72</v>
      </c>
      <c r="U2" s="20"/>
      <c r="V2" s="20"/>
      <c r="W2" s="20"/>
      <c r="X2" s="20"/>
      <c r="Y2" s="20"/>
      <c r="Z2" s="20"/>
      <c r="AA2" s="20"/>
      <c r="AB2" s="20"/>
      <c r="AC2" s="20"/>
      <c r="AD2" s="20"/>
      <c r="AE2" s="20"/>
      <c r="AF2" s="20"/>
      <c r="AG2" s="20"/>
      <c r="AH2" s="20"/>
      <c r="AI2" s="20"/>
      <c r="AJ2" s="20"/>
      <c r="AK2" s="20"/>
      <c r="AL2" s="20"/>
      <c r="AM2" s="20"/>
      <c r="AN2" s="20"/>
      <c r="AO2" s="20"/>
    </row>
    <row r="3" spans="1:41" s="46" customFormat="1" ht="13.15">
      <c r="A3" s="47" t="s">
        <v>46</v>
      </c>
      <c r="B3" s="45" t="s">
        <v>83</v>
      </c>
      <c r="U3" s="20"/>
      <c r="V3" s="20"/>
      <c r="W3" s="20"/>
      <c r="X3" s="20"/>
      <c r="Y3" s="20"/>
      <c r="Z3" s="20"/>
      <c r="AA3" s="20"/>
      <c r="AB3" s="20"/>
      <c r="AC3" s="20"/>
      <c r="AD3" s="20"/>
      <c r="AE3" s="20"/>
      <c r="AF3" s="20"/>
      <c r="AG3" s="20"/>
      <c r="AH3" s="20"/>
      <c r="AI3" s="20"/>
      <c r="AJ3" s="20"/>
      <c r="AK3" s="20"/>
      <c r="AL3" s="20"/>
      <c r="AM3" s="20"/>
      <c r="AN3" s="20"/>
      <c r="AO3" s="20"/>
    </row>
    <row r="4" spans="1:41" s="50" customFormat="1" ht="10.5">
      <c r="A4" s="48" t="s">
        <v>11</v>
      </c>
      <c r="B4" s="49" t="s">
        <v>84</v>
      </c>
      <c r="U4" s="24"/>
      <c r="V4" s="24"/>
      <c r="W4" s="24"/>
      <c r="X4" s="24"/>
      <c r="Y4" s="24"/>
      <c r="Z4" s="24"/>
      <c r="AA4" s="24"/>
      <c r="AB4" s="24"/>
      <c r="AC4" s="24"/>
      <c r="AD4" s="24"/>
      <c r="AE4" s="24"/>
      <c r="AF4" s="24"/>
      <c r="AG4" s="24"/>
      <c r="AH4" s="24"/>
      <c r="AI4" s="24"/>
      <c r="AJ4" s="24"/>
      <c r="AK4" s="24"/>
      <c r="AL4" s="24"/>
      <c r="AM4" s="24"/>
      <c r="AN4" s="24"/>
      <c r="AO4" s="24"/>
    </row>
    <row r="5" spans="1:41" s="50" customFormat="1" ht="10.5">
      <c r="A5" s="51" t="s">
        <v>48</v>
      </c>
      <c r="B5" s="42" t="s">
        <v>86</v>
      </c>
      <c r="C5" s="52"/>
      <c r="U5" s="24"/>
      <c r="V5" s="24"/>
      <c r="W5" s="68"/>
      <c r="X5" s="68"/>
      <c r="Y5" s="68"/>
      <c r="Z5" s="68"/>
      <c r="AA5" s="68"/>
      <c r="AB5" s="68"/>
      <c r="AC5" s="68"/>
      <c r="AD5" s="68"/>
      <c r="AE5" s="68"/>
      <c r="AF5" s="68"/>
      <c r="AG5" s="68"/>
      <c r="AH5" s="68"/>
      <c r="AI5" s="68"/>
      <c r="AJ5" s="68"/>
      <c r="AK5" s="68"/>
      <c r="AL5" s="68"/>
      <c r="AM5" s="68"/>
      <c r="AN5" s="68"/>
      <c r="AO5" s="68"/>
    </row>
    <row r="6" spans="1:41" s="50" customFormat="1" ht="10.5">
      <c r="A6" s="51"/>
      <c r="B6" s="42"/>
      <c r="C6" s="52"/>
      <c r="U6" s="24"/>
      <c r="V6" s="24"/>
      <c r="W6" s="68"/>
      <c r="X6" s="68"/>
      <c r="Y6" s="68"/>
      <c r="Z6" s="68"/>
      <c r="AA6" s="68"/>
      <c r="AB6" s="68"/>
      <c r="AC6" s="68"/>
      <c r="AD6" s="68"/>
      <c r="AE6" s="68"/>
      <c r="AF6" s="68"/>
      <c r="AG6" s="68"/>
      <c r="AH6" s="68"/>
      <c r="AI6" s="68"/>
      <c r="AJ6" s="68"/>
      <c r="AK6" s="68"/>
      <c r="AL6" s="68"/>
      <c r="AM6" s="68"/>
      <c r="AN6" s="68"/>
      <c r="AO6" s="68"/>
    </row>
    <row r="7" spans="1:41" s="50" customFormat="1" ht="11.65">
      <c r="A7" s="51"/>
      <c r="U7" s="27"/>
      <c r="V7" s="27"/>
      <c r="W7" s="62"/>
      <c r="X7" s="62"/>
      <c r="Y7" s="62"/>
      <c r="Z7" s="62"/>
      <c r="AA7" s="62"/>
      <c r="AB7" s="62"/>
      <c r="AC7" s="62"/>
      <c r="AD7" s="62"/>
      <c r="AE7" s="62"/>
      <c r="AF7" s="62"/>
      <c r="AG7" s="62"/>
      <c r="AH7" s="62"/>
      <c r="AI7" s="62"/>
      <c r="AJ7" s="62"/>
      <c r="AK7" s="62"/>
      <c r="AL7" s="62"/>
      <c r="AM7" s="62"/>
      <c r="AN7" s="62"/>
      <c r="AO7" s="62"/>
    </row>
    <row r="8" spans="1:41">
      <c r="A8" s="58"/>
      <c r="B8" s="154" t="s">
        <v>75</v>
      </c>
      <c r="C8" s="154"/>
      <c r="D8" s="154"/>
      <c r="E8" s="154"/>
      <c r="F8" s="154"/>
      <c r="G8" s="154"/>
      <c r="H8" s="154"/>
      <c r="I8" s="154"/>
      <c r="J8" s="154"/>
      <c r="K8" s="41"/>
      <c r="L8" s="154" t="s">
        <v>76</v>
      </c>
      <c r="M8" s="154"/>
      <c r="N8" s="154"/>
      <c r="O8" s="154"/>
      <c r="P8" s="154"/>
      <c r="Q8" s="154"/>
      <c r="R8" s="154"/>
      <c r="S8" s="154"/>
      <c r="T8" s="154"/>
      <c r="U8" s="27"/>
      <c r="V8" s="148" t="s">
        <v>104</v>
      </c>
      <c r="W8" s="148"/>
      <c r="X8" s="148"/>
      <c r="Y8" s="148"/>
      <c r="Z8" s="148"/>
      <c r="AA8" s="148"/>
      <c r="AB8" s="148"/>
      <c r="AC8" s="148"/>
      <c r="AD8" s="148"/>
      <c r="AE8" s="27"/>
      <c r="AF8" s="148" t="s">
        <v>105</v>
      </c>
      <c r="AG8" s="148"/>
      <c r="AH8" s="148"/>
      <c r="AI8" s="148"/>
      <c r="AJ8" s="148"/>
      <c r="AK8" s="148"/>
      <c r="AL8" s="148"/>
      <c r="AM8" s="148"/>
      <c r="AN8" s="148"/>
      <c r="AO8" s="27"/>
    </row>
    <row r="9" spans="1:41">
      <c r="A9" s="107"/>
      <c r="B9" s="154" t="s">
        <v>73</v>
      </c>
      <c r="C9" s="154"/>
      <c r="D9" s="154"/>
      <c r="E9" s="154"/>
      <c r="F9" s="100"/>
      <c r="G9" s="154" t="s">
        <v>74</v>
      </c>
      <c r="H9" s="154"/>
      <c r="I9" s="154"/>
      <c r="J9" s="154"/>
      <c r="K9" s="41"/>
      <c r="L9" s="154" t="s">
        <v>73</v>
      </c>
      <c r="M9" s="154"/>
      <c r="N9" s="154"/>
      <c r="O9" s="154"/>
      <c r="P9" s="100"/>
      <c r="Q9" s="154" t="s">
        <v>74</v>
      </c>
      <c r="R9" s="154"/>
      <c r="S9" s="154"/>
      <c r="T9" s="154"/>
      <c r="U9" s="109"/>
      <c r="V9" s="153" t="s">
        <v>73</v>
      </c>
      <c r="W9" s="153"/>
      <c r="X9" s="153"/>
      <c r="Y9" s="153"/>
      <c r="Z9" s="125"/>
      <c r="AA9" s="153" t="s">
        <v>74</v>
      </c>
      <c r="AB9" s="153"/>
      <c r="AC9" s="153"/>
      <c r="AD9" s="153"/>
      <c r="AE9" s="27"/>
      <c r="AF9" s="153" t="s">
        <v>73</v>
      </c>
      <c r="AG9" s="153"/>
      <c r="AH9" s="153"/>
      <c r="AI9" s="153"/>
      <c r="AJ9" s="125"/>
      <c r="AK9" s="153" t="s">
        <v>74</v>
      </c>
      <c r="AL9" s="153"/>
      <c r="AM9" s="153"/>
      <c r="AN9" s="153"/>
      <c r="AO9" s="109"/>
    </row>
    <row r="10" spans="1:41" ht="23.65" thickBot="1">
      <c r="A10" s="59"/>
      <c r="B10" s="101" t="s">
        <v>42</v>
      </c>
      <c r="C10" s="101" t="s">
        <v>43</v>
      </c>
      <c r="D10" s="101" t="s">
        <v>85</v>
      </c>
      <c r="E10" s="101" t="s">
        <v>0</v>
      </c>
      <c r="F10" s="101"/>
      <c r="G10" s="101" t="s">
        <v>42</v>
      </c>
      <c r="H10" s="101" t="s">
        <v>43</v>
      </c>
      <c r="I10" s="101" t="s">
        <v>85</v>
      </c>
      <c r="J10" s="101" t="s">
        <v>0</v>
      </c>
      <c r="K10" s="102"/>
      <c r="L10" s="101" t="s">
        <v>42</v>
      </c>
      <c r="M10" s="101" t="s">
        <v>43</v>
      </c>
      <c r="N10" s="101" t="s">
        <v>85</v>
      </c>
      <c r="O10" s="101" t="s">
        <v>0</v>
      </c>
      <c r="P10" s="101"/>
      <c r="Q10" s="101" t="s">
        <v>42</v>
      </c>
      <c r="R10" s="101" t="s">
        <v>43</v>
      </c>
      <c r="S10" s="101" t="s">
        <v>85</v>
      </c>
      <c r="T10" s="101" t="s">
        <v>0</v>
      </c>
      <c r="U10" s="111"/>
      <c r="V10" s="126" t="s">
        <v>42</v>
      </c>
      <c r="W10" s="126" t="s">
        <v>43</v>
      </c>
      <c r="X10" s="126" t="s">
        <v>85</v>
      </c>
      <c r="Y10" s="126" t="s">
        <v>0</v>
      </c>
      <c r="Z10" s="126"/>
      <c r="AA10" s="126" t="s">
        <v>42</v>
      </c>
      <c r="AB10" s="126" t="s">
        <v>43</v>
      </c>
      <c r="AC10" s="126" t="s">
        <v>85</v>
      </c>
      <c r="AD10" s="126" t="s">
        <v>0</v>
      </c>
      <c r="AE10" s="109"/>
      <c r="AF10" s="126" t="s">
        <v>42</v>
      </c>
      <c r="AG10" s="126" t="s">
        <v>43</v>
      </c>
      <c r="AH10" s="126" t="s">
        <v>85</v>
      </c>
      <c r="AI10" s="126" t="s">
        <v>0</v>
      </c>
      <c r="AJ10" s="126"/>
      <c r="AK10" s="126" t="s">
        <v>42</v>
      </c>
      <c r="AL10" s="126" t="s">
        <v>43</v>
      </c>
      <c r="AM10" s="126" t="s">
        <v>85</v>
      </c>
      <c r="AN10" s="126" t="s">
        <v>0</v>
      </c>
    </row>
    <row r="11" spans="1:41" ht="12.4" thickTop="1">
      <c r="A11" s="53">
        <v>2007</v>
      </c>
      <c r="B11" s="60">
        <v>4248212</v>
      </c>
      <c r="C11" s="60">
        <v>2307320</v>
      </c>
      <c r="D11" s="60">
        <v>2517290</v>
      </c>
      <c r="E11" s="60">
        <v>9072822</v>
      </c>
      <c r="F11" s="36"/>
      <c r="G11" s="60">
        <v>2932906</v>
      </c>
      <c r="H11" s="60">
        <v>2420359</v>
      </c>
      <c r="I11" s="60">
        <v>983598</v>
      </c>
      <c r="J11" s="60">
        <v>6336865</v>
      </c>
      <c r="K11" s="60"/>
      <c r="L11" s="60">
        <v>16857.98</v>
      </c>
      <c r="M11" s="60">
        <v>9156.0300000000007</v>
      </c>
      <c r="N11" s="60">
        <v>9989.25</v>
      </c>
      <c r="O11" s="60">
        <v>36003.26</v>
      </c>
      <c r="P11" s="60"/>
      <c r="Q11" s="60">
        <v>11638.52</v>
      </c>
      <c r="R11" s="60">
        <v>9604.6</v>
      </c>
      <c r="S11" s="60">
        <v>3903.17</v>
      </c>
      <c r="T11" s="60">
        <v>25146.29</v>
      </c>
      <c r="U11" s="111"/>
      <c r="V11" s="112" t="s">
        <v>97</v>
      </c>
      <c r="W11" s="112" t="s">
        <v>97</v>
      </c>
      <c r="X11" s="112" t="s">
        <v>97</v>
      </c>
      <c r="Y11" s="112" t="s">
        <v>97</v>
      </c>
      <c r="Z11" s="112"/>
      <c r="AA11" s="112" t="s">
        <v>97</v>
      </c>
      <c r="AB11" s="112" t="s">
        <v>97</v>
      </c>
      <c r="AC11" s="112" t="s">
        <v>97</v>
      </c>
      <c r="AD11" s="112" t="s">
        <v>97</v>
      </c>
      <c r="AE11" s="113"/>
      <c r="AF11" s="112" t="s">
        <v>97</v>
      </c>
      <c r="AG11" s="112" t="s">
        <v>97</v>
      </c>
      <c r="AH11" s="112" t="s">
        <v>97</v>
      </c>
      <c r="AI11" s="112" t="s">
        <v>97</v>
      </c>
      <c r="AJ11" s="112"/>
      <c r="AK11" s="112" t="s">
        <v>97</v>
      </c>
      <c r="AL11" s="112" t="s">
        <v>97</v>
      </c>
      <c r="AM11" s="112" t="s">
        <v>97</v>
      </c>
      <c r="AN11" s="112" t="s">
        <v>97</v>
      </c>
    </row>
    <row r="12" spans="1:41" s="56" customFormat="1">
      <c r="A12" s="53">
        <v>2008</v>
      </c>
      <c r="B12" s="60">
        <v>5450141</v>
      </c>
      <c r="C12" s="60">
        <v>2278009</v>
      </c>
      <c r="D12" s="60">
        <v>3074671</v>
      </c>
      <c r="E12" s="60">
        <v>10802821</v>
      </c>
      <c r="G12" s="60">
        <v>2324025</v>
      </c>
      <c r="H12" s="60">
        <v>1777470</v>
      </c>
      <c r="I12" s="60">
        <v>799004</v>
      </c>
      <c r="J12" s="60">
        <v>4900496</v>
      </c>
      <c r="K12" s="60"/>
      <c r="L12" s="60">
        <v>21542.06</v>
      </c>
      <c r="M12" s="60">
        <v>9003.99</v>
      </c>
      <c r="N12" s="60">
        <v>12152.85</v>
      </c>
      <c r="O12" s="60">
        <v>42698.9</v>
      </c>
      <c r="P12" s="60"/>
      <c r="Q12" s="60">
        <v>9185.8700000000008</v>
      </c>
      <c r="R12" s="60">
        <v>7025.57</v>
      </c>
      <c r="S12" s="60">
        <v>3158.12</v>
      </c>
      <c r="T12" s="60">
        <v>19369.55</v>
      </c>
      <c r="U12" s="111"/>
      <c r="V12" s="114">
        <f>L12/L11-1</f>
        <v>0.27785535396293048</v>
      </c>
      <c r="W12" s="114">
        <f t="shared" ref="W12:Y12" si="0">M12/M11-1</f>
        <v>-1.6605450178734715E-2</v>
      </c>
      <c r="X12" s="114">
        <f t="shared" si="0"/>
        <v>0.2165928373000976</v>
      </c>
      <c r="Y12" s="114">
        <f t="shared" si="0"/>
        <v>0.18597315909725953</v>
      </c>
      <c r="Z12" s="114"/>
      <c r="AA12" s="114">
        <f>Q12/Q11-1</f>
        <v>-0.21073555744201145</v>
      </c>
      <c r="AB12" s="114">
        <f t="shared" ref="AB12" si="1">R12/R11-1</f>
        <v>-0.26852029235991093</v>
      </c>
      <c r="AC12" s="114">
        <f t="shared" ref="AC12" si="2">S12/S11-1</f>
        <v>-0.19088330767043205</v>
      </c>
      <c r="AD12" s="114">
        <f t="shared" ref="AD12" si="3">T12/T11-1</f>
        <v>-0.2297253392051074</v>
      </c>
      <c r="AE12" s="35"/>
      <c r="AF12" s="112" t="s">
        <v>97</v>
      </c>
      <c r="AG12" s="112" t="s">
        <v>97</v>
      </c>
      <c r="AH12" s="112" t="s">
        <v>97</v>
      </c>
      <c r="AI12" s="112" t="s">
        <v>97</v>
      </c>
      <c r="AJ12" s="112"/>
      <c r="AK12" s="112" t="s">
        <v>97</v>
      </c>
      <c r="AL12" s="112" t="s">
        <v>97</v>
      </c>
      <c r="AM12" s="112" t="s">
        <v>97</v>
      </c>
      <c r="AN12" s="112" t="s">
        <v>97</v>
      </c>
      <c r="AO12" s="35"/>
    </row>
    <row r="13" spans="1:41">
      <c r="A13" s="53">
        <v>2009</v>
      </c>
      <c r="B13" s="60">
        <v>5395596</v>
      </c>
      <c r="C13" s="60">
        <v>1875241</v>
      </c>
      <c r="D13" s="60">
        <v>2940301</v>
      </c>
      <c r="E13" s="60">
        <v>10211138</v>
      </c>
      <c r="F13" s="36"/>
      <c r="G13" s="60">
        <v>1569744</v>
      </c>
      <c r="H13" s="60">
        <v>1007300</v>
      </c>
      <c r="I13" s="60">
        <v>564579</v>
      </c>
      <c r="J13" s="60">
        <v>3141620</v>
      </c>
      <c r="K13" s="60"/>
      <c r="L13" s="60">
        <v>21411.1</v>
      </c>
      <c r="M13" s="60">
        <v>7441.43</v>
      </c>
      <c r="N13" s="60">
        <v>11667.86</v>
      </c>
      <c r="O13" s="60">
        <v>40520.39</v>
      </c>
      <c r="P13" s="60"/>
      <c r="Q13" s="60">
        <v>6229.14</v>
      </c>
      <c r="R13" s="60">
        <v>3997.22</v>
      </c>
      <c r="S13" s="60">
        <v>2240.39</v>
      </c>
      <c r="T13" s="60">
        <v>12466.75</v>
      </c>
      <c r="U13" s="111"/>
      <c r="V13" s="114">
        <f t="shared" ref="V13:V24" si="4">L13/L12-1</f>
        <v>-6.0792700419552981E-3</v>
      </c>
      <c r="W13" s="114">
        <f t="shared" ref="W13:W24" si="5">M13/M12-1</f>
        <v>-0.17354084133811787</v>
      </c>
      <c r="X13" s="114">
        <f t="shared" ref="X13:X24" si="6">N13/N12-1</f>
        <v>-3.9907511406789387E-2</v>
      </c>
      <c r="Y13" s="114">
        <f t="shared" ref="Y13:Y24" si="7">O13/O12-1</f>
        <v>-5.1020283894901319E-2</v>
      </c>
      <c r="Z13" s="114"/>
      <c r="AA13" s="114">
        <f t="shared" ref="AA13:AA24" si="8">Q13/Q12-1</f>
        <v>-0.32187805836572914</v>
      </c>
      <c r="AB13" s="114">
        <f t="shared" ref="AB13:AB24" si="9">R13/R12-1</f>
        <v>-0.43104687591184776</v>
      </c>
      <c r="AC13" s="114">
        <f t="shared" ref="AC13:AC24" si="10">S13/S12-1</f>
        <v>-0.29059377097767025</v>
      </c>
      <c r="AD13" s="114">
        <f t="shared" ref="AD13:AD24" si="11">T13/T12-1</f>
        <v>-0.35637379288625703</v>
      </c>
      <c r="AF13" s="112" t="s">
        <v>97</v>
      </c>
      <c r="AG13" s="112" t="s">
        <v>97</v>
      </c>
      <c r="AH13" s="112" t="s">
        <v>97</v>
      </c>
      <c r="AI13" s="112" t="s">
        <v>97</v>
      </c>
      <c r="AJ13" s="112"/>
      <c r="AK13" s="112" t="s">
        <v>97</v>
      </c>
      <c r="AL13" s="112" t="s">
        <v>97</v>
      </c>
      <c r="AM13" s="112" t="s">
        <v>97</v>
      </c>
      <c r="AN13" s="112" t="s">
        <v>97</v>
      </c>
    </row>
    <row r="14" spans="1:41">
      <c r="A14" s="53">
        <v>2010</v>
      </c>
      <c r="B14" s="60">
        <v>5175224</v>
      </c>
      <c r="C14" s="60">
        <v>2045639</v>
      </c>
      <c r="D14" s="60">
        <v>3151250</v>
      </c>
      <c r="E14" s="60">
        <v>10372113</v>
      </c>
      <c r="F14" s="36"/>
      <c r="G14" s="60">
        <v>1694593</v>
      </c>
      <c r="H14" s="60">
        <v>1101116</v>
      </c>
      <c r="I14" s="60">
        <v>561120</v>
      </c>
      <c r="J14" s="60">
        <v>3356827</v>
      </c>
      <c r="K14" s="60"/>
      <c r="L14" s="60">
        <v>20536.599999999999</v>
      </c>
      <c r="M14" s="60">
        <v>8117.62</v>
      </c>
      <c r="N14" s="60">
        <v>12504.96</v>
      </c>
      <c r="O14" s="60">
        <v>41159.18</v>
      </c>
      <c r="P14" s="60"/>
      <c r="Q14" s="60">
        <v>6724.58</v>
      </c>
      <c r="R14" s="60">
        <v>4369.51</v>
      </c>
      <c r="S14" s="60">
        <v>2226.67</v>
      </c>
      <c r="T14" s="60">
        <v>13320.74</v>
      </c>
      <c r="U14" s="111"/>
      <c r="V14" s="114">
        <f t="shared" si="4"/>
        <v>-4.0843300904670921E-2</v>
      </c>
      <c r="W14" s="114">
        <f t="shared" si="5"/>
        <v>9.0868287412499971E-2</v>
      </c>
      <c r="X14" s="114">
        <f t="shared" si="6"/>
        <v>7.1744090175918984E-2</v>
      </c>
      <c r="Y14" s="114">
        <f t="shared" si="7"/>
        <v>1.5764655769601399E-2</v>
      </c>
      <c r="Z14" s="114"/>
      <c r="AA14" s="114">
        <f t="shared" si="8"/>
        <v>7.9535858882606503E-2</v>
      </c>
      <c r="AB14" s="114">
        <f t="shared" si="9"/>
        <v>9.3137230375110791E-2</v>
      </c>
      <c r="AC14" s="114">
        <f t="shared" si="10"/>
        <v>-6.1239337793865811E-3</v>
      </c>
      <c r="AD14" s="114">
        <f t="shared" si="11"/>
        <v>6.8501413760603258E-2</v>
      </c>
      <c r="AF14" s="112" t="s">
        <v>97</v>
      </c>
      <c r="AG14" s="112" t="s">
        <v>97</v>
      </c>
      <c r="AH14" s="112" t="s">
        <v>97</v>
      </c>
      <c r="AI14" s="112" t="s">
        <v>97</v>
      </c>
      <c r="AJ14" s="112"/>
      <c r="AK14" s="112" t="s">
        <v>97</v>
      </c>
      <c r="AL14" s="112" t="s">
        <v>97</v>
      </c>
      <c r="AM14" s="112" t="s">
        <v>97</v>
      </c>
      <c r="AN14" s="112" t="s">
        <v>97</v>
      </c>
    </row>
    <row r="15" spans="1:41">
      <c r="A15" s="53">
        <v>2011</v>
      </c>
      <c r="B15" s="60">
        <v>4894743</v>
      </c>
      <c r="C15" s="60">
        <v>2125627</v>
      </c>
      <c r="D15" s="60">
        <v>3276524</v>
      </c>
      <c r="E15" s="60">
        <v>10296894</v>
      </c>
      <c r="F15" s="36"/>
      <c r="G15" s="60">
        <v>1355697</v>
      </c>
      <c r="H15" s="60">
        <v>969570</v>
      </c>
      <c r="I15" s="60">
        <v>520108</v>
      </c>
      <c r="J15" s="60">
        <v>2845377</v>
      </c>
      <c r="K15" s="60"/>
      <c r="L15" s="60">
        <v>19423.580000000002</v>
      </c>
      <c r="M15" s="60">
        <v>8435.0300000000007</v>
      </c>
      <c r="N15" s="60">
        <v>13002.08</v>
      </c>
      <c r="O15" s="60">
        <v>40860.69</v>
      </c>
      <c r="P15" s="60"/>
      <c r="Q15" s="60">
        <v>5379.75</v>
      </c>
      <c r="R15" s="60">
        <v>3847.5</v>
      </c>
      <c r="S15" s="60">
        <v>2063.92</v>
      </c>
      <c r="T15" s="60">
        <v>11291.18</v>
      </c>
      <c r="U15" s="111"/>
      <c r="V15" s="114">
        <f t="shared" si="4"/>
        <v>-5.4196897246866382E-2</v>
      </c>
      <c r="W15" s="114">
        <f t="shared" si="5"/>
        <v>3.9101362221932057E-2</v>
      </c>
      <c r="X15" s="114">
        <f t="shared" si="6"/>
        <v>3.975382568196939E-2</v>
      </c>
      <c r="Y15" s="114">
        <f t="shared" si="7"/>
        <v>-7.2520881125425207E-3</v>
      </c>
      <c r="Z15" s="114"/>
      <c r="AA15" s="114">
        <f t="shared" si="8"/>
        <v>-0.19998721109719864</v>
      </c>
      <c r="AB15" s="114">
        <f t="shared" si="9"/>
        <v>-0.11946648480035527</v>
      </c>
      <c r="AC15" s="114">
        <f t="shared" si="10"/>
        <v>-7.3091207947293513E-2</v>
      </c>
      <c r="AD15" s="114">
        <f t="shared" si="11"/>
        <v>-0.15236090487465404</v>
      </c>
      <c r="AF15" s="112" t="s">
        <v>97</v>
      </c>
      <c r="AG15" s="112" t="s">
        <v>97</v>
      </c>
      <c r="AH15" s="112" t="s">
        <v>97</v>
      </c>
      <c r="AI15" s="112" t="s">
        <v>97</v>
      </c>
      <c r="AJ15" s="112"/>
      <c r="AK15" s="112" t="s">
        <v>97</v>
      </c>
      <c r="AL15" s="112" t="s">
        <v>97</v>
      </c>
      <c r="AM15" s="112" t="s">
        <v>97</v>
      </c>
      <c r="AN15" s="112" t="s">
        <v>97</v>
      </c>
    </row>
    <row r="16" spans="1:41">
      <c r="A16" s="53">
        <v>2012</v>
      </c>
      <c r="B16" s="60">
        <v>4100705</v>
      </c>
      <c r="C16" s="60">
        <v>2107034</v>
      </c>
      <c r="D16" s="60">
        <v>3436776</v>
      </c>
      <c r="E16" s="60">
        <v>9644515</v>
      </c>
      <c r="F16" s="36"/>
      <c r="G16" s="60">
        <v>1338283</v>
      </c>
      <c r="H16" s="60">
        <v>873402</v>
      </c>
      <c r="I16" s="60">
        <v>626093</v>
      </c>
      <c r="J16" s="60">
        <v>2837775</v>
      </c>
      <c r="K16" s="60"/>
      <c r="L16" s="60">
        <v>16272.64</v>
      </c>
      <c r="M16" s="60">
        <v>8361.25</v>
      </c>
      <c r="N16" s="60">
        <v>13638</v>
      </c>
      <c r="O16" s="60">
        <v>38271.879999999997</v>
      </c>
      <c r="P16" s="60"/>
      <c r="Q16" s="60">
        <v>5310.65</v>
      </c>
      <c r="R16" s="60">
        <v>3465.88</v>
      </c>
      <c r="S16" s="60">
        <v>2484.5</v>
      </c>
      <c r="T16" s="60">
        <v>11261.01</v>
      </c>
      <c r="U16" s="111"/>
      <c r="V16" s="114">
        <f t="shared" si="4"/>
        <v>-0.16222241214029554</v>
      </c>
      <c r="W16" s="114">
        <f t="shared" si="5"/>
        <v>-8.7468568576520855E-3</v>
      </c>
      <c r="X16" s="114">
        <f t="shared" si="6"/>
        <v>4.8909097621303577E-2</v>
      </c>
      <c r="Y16" s="114">
        <f t="shared" si="7"/>
        <v>-6.3356981979501681E-2</v>
      </c>
      <c r="Z16" s="114"/>
      <c r="AA16" s="114">
        <f t="shared" si="8"/>
        <v>-1.284446303266884E-2</v>
      </c>
      <c r="AB16" s="114">
        <f t="shared" si="9"/>
        <v>-9.9186484730344304E-2</v>
      </c>
      <c r="AC16" s="114">
        <f t="shared" si="10"/>
        <v>0.20377727818907698</v>
      </c>
      <c r="AD16" s="114">
        <f t="shared" si="11"/>
        <v>-2.6719970809073734E-3</v>
      </c>
      <c r="AF16" s="112" t="s">
        <v>97</v>
      </c>
      <c r="AG16" s="112" t="s">
        <v>97</v>
      </c>
      <c r="AH16" s="112" t="s">
        <v>97</v>
      </c>
      <c r="AI16" s="112" t="s">
        <v>97</v>
      </c>
      <c r="AJ16" s="112"/>
      <c r="AK16" s="112" t="s">
        <v>97</v>
      </c>
      <c r="AL16" s="112" t="s">
        <v>97</v>
      </c>
      <c r="AM16" s="112" t="s">
        <v>97</v>
      </c>
      <c r="AN16" s="112" t="s">
        <v>97</v>
      </c>
    </row>
    <row r="17" spans="1:40">
      <c r="A17" s="53">
        <v>2013</v>
      </c>
      <c r="B17" s="60">
        <v>4558824</v>
      </c>
      <c r="C17" s="60">
        <v>2401620</v>
      </c>
      <c r="D17" s="60">
        <v>3624509</v>
      </c>
      <c r="E17" s="60">
        <v>10584953</v>
      </c>
      <c r="F17" s="36"/>
      <c r="G17" s="60">
        <v>1298922</v>
      </c>
      <c r="H17" s="60">
        <v>898488</v>
      </c>
      <c r="I17" s="60">
        <v>618912</v>
      </c>
      <c r="J17" s="60">
        <v>2816321</v>
      </c>
      <c r="K17" s="60"/>
      <c r="L17" s="60">
        <v>18090.57</v>
      </c>
      <c r="M17" s="60">
        <v>9530.24</v>
      </c>
      <c r="N17" s="60">
        <v>14382.97</v>
      </c>
      <c r="O17" s="60">
        <v>42003.78</v>
      </c>
      <c r="P17" s="60"/>
      <c r="Q17" s="60">
        <v>5154.45</v>
      </c>
      <c r="R17" s="60">
        <v>3565.43</v>
      </c>
      <c r="S17" s="60">
        <v>2456</v>
      </c>
      <c r="T17" s="60">
        <v>11175.88</v>
      </c>
      <c r="U17" s="111"/>
      <c r="V17" s="114">
        <f t="shared" si="4"/>
        <v>0.11171696786753715</v>
      </c>
      <c r="W17" s="114">
        <f t="shared" si="5"/>
        <v>0.13981043504260726</v>
      </c>
      <c r="X17" s="114">
        <f t="shared" si="6"/>
        <v>5.4624578383927203E-2</v>
      </c>
      <c r="Y17" s="114">
        <f t="shared" si="7"/>
        <v>9.7510234668378049E-2</v>
      </c>
      <c r="Z17" s="114"/>
      <c r="AA17" s="114">
        <f t="shared" si="8"/>
        <v>-2.9412595445001966E-2</v>
      </c>
      <c r="AB17" s="114">
        <f t="shared" si="9"/>
        <v>2.8722864034530726E-2</v>
      </c>
      <c r="AC17" s="114">
        <f t="shared" si="10"/>
        <v>-1.1471120949889335E-2</v>
      </c>
      <c r="AD17" s="114">
        <f t="shared" si="11"/>
        <v>-7.55971267230926E-3</v>
      </c>
      <c r="AF17" s="112" t="s">
        <v>97</v>
      </c>
      <c r="AG17" s="112" t="s">
        <v>97</v>
      </c>
      <c r="AH17" s="112" t="s">
        <v>97</v>
      </c>
      <c r="AI17" s="112" t="s">
        <v>97</v>
      </c>
      <c r="AJ17" s="112"/>
      <c r="AK17" s="112" t="s">
        <v>97</v>
      </c>
      <c r="AL17" s="112" t="s">
        <v>97</v>
      </c>
      <c r="AM17" s="112" t="s">
        <v>97</v>
      </c>
      <c r="AN17" s="112" t="s">
        <v>97</v>
      </c>
    </row>
    <row r="18" spans="1:40">
      <c r="A18" s="53">
        <v>2014</v>
      </c>
      <c r="B18" s="60">
        <v>3721720</v>
      </c>
      <c r="C18" s="60">
        <v>1964985</v>
      </c>
      <c r="D18" s="60">
        <v>3176775</v>
      </c>
      <c r="E18" s="60">
        <v>8863480</v>
      </c>
      <c r="F18" s="36"/>
      <c r="G18" s="60">
        <v>1153143</v>
      </c>
      <c r="H18" s="60">
        <v>761718</v>
      </c>
      <c r="I18" s="60">
        <v>573009</v>
      </c>
      <c r="J18" s="60">
        <v>2487869</v>
      </c>
      <c r="K18" s="60"/>
      <c r="L18" s="60">
        <v>14768.73</v>
      </c>
      <c r="M18" s="60">
        <v>7797.56</v>
      </c>
      <c r="N18" s="60">
        <v>12606.25</v>
      </c>
      <c r="O18" s="60">
        <v>35172.54</v>
      </c>
      <c r="P18" s="60"/>
      <c r="Q18" s="60">
        <v>4575.96</v>
      </c>
      <c r="R18" s="60">
        <v>3022.69</v>
      </c>
      <c r="S18" s="60">
        <v>2273.85</v>
      </c>
      <c r="T18" s="60">
        <v>9872.5</v>
      </c>
      <c r="U18" s="111"/>
      <c r="V18" s="114">
        <f t="shared" si="4"/>
        <v>-0.18362273825534525</v>
      </c>
      <c r="W18" s="114">
        <f t="shared" si="5"/>
        <v>-0.18180864280437847</v>
      </c>
      <c r="X18" s="114">
        <f t="shared" si="6"/>
        <v>-0.12352942403411804</v>
      </c>
      <c r="Y18" s="114">
        <f t="shared" si="7"/>
        <v>-0.16263393437447771</v>
      </c>
      <c r="Z18" s="114"/>
      <c r="AA18" s="114">
        <f t="shared" si="8"/>
        <v>-0.11223117888426504</v>
      </c>
      <c r="AB18" s="114">
        <f t="shared" si="9"/>
        <v>-0.15222287353839503</v>
      </c>
      <c r="AC18" s="114">
        <f t="shared" si="10"/>
        <v>-7.4165309446254102E-2</v>
      </c>
      <c r="AD18" s="114">
        <f t="shared" si="11"/>
        <v>-0.11662437320372077</v>
      </c>
      <c r="AF18" s="112" t="s">
        <v>97</v>
      </c>
      <c r="AG18" s="112" t="s">
        <v>97</v>
      </c>
      <c r="AH18" s="112" t="s">
        <v>97</v>
      </c>
      <c r="AI18" s="112" t="s">
        <v>97</v>
      </c>
      <c r="AJ18" s="112"/>
      <c r="AK18" s="112" t="s">
        <v>97</v>
      </c>
      <c r="AL18" s="112" t="s">
        <v>97</v>
      </c>
      <c r="AM18" s="112" t="s">
        <v>97</v>
      </c>
      <c r="AN18" s="112" t="s">
        <v>97</v>
      </c>
    </row>
    <row r="19" spans="1:40">
      <c r="A19" s="53">
        <v>2015</v>
      </c>
      <c r="B19" s="60">
        <v>3818304</v>
      </c>
      <c r="C19" s="60">
        <v>1909214</v>
      </c>
      <c r="D19" s="60">
        <v>3495262</v>
      </c>
      <c r="E19" s="60">
        <v>9222780</v>
      </c>
      <c r="F19" s="36"/>
      <c r="G19" s="60">
        <v>1020581</v>
      </c>
      <c r="H19" s="60">
        <v>582145</v>
      </c>
      <c r="I19" s="60">
        <v>568361</v>
      </c>
      <c r="J19" s="60">
        <v>2171084</v>
      </c>
      <c r="K19" s="60"/>
      <c r="L19" s="60">
        <v>15152</v>
      </c>
      <c r="M19" s="60">
        <v>7576.25</v>
      </c>
      <c r="N19" s="60">
        <v>13870.09</v>
      </c>
      <c r="O19" s="60">
        <v>36598.33</v>
      </c>
      <c r="P19" s="60"/>
      <c r="Q19" s="60">
        <v>4049.92</v>
      </c>
      <c r="R19" s="60">
        <v>2310.1</v>
      </c>
      <c r="S19" s="60">
        <v>2255.4</v>
      </c>
      <c r="T19" s="60">
        <v>8615.41</v>
      </c>
      <c r="U19" s="111"/>
      <c r="V19" s="114">
        <f t="shared" si="4"/>
        <v>2.5951452833114397E-2</v>
      </c>
      <c r="W19" s="114">
        <f t="shared" si="5"/>
        <v>-2.8381955380914037E-2</v>
      </c>
      <c r="X19" s="114">
        <f t="shared" si="6"/>
        <v>0.10025503222607846</v>
      </c>
      <c r="Y19" s="114">
        <f t="shared" si="7"/>
        <v>4.0537021210296453E-2</v>
      </c>
      <c r="Z19" s="114"/>
      <c r="AA19" s="114">
        <f t="shared" si="8"/>
        <v>-0.11495729857778481</v>
      </c>
      <c r="AB19" s="114">
        <f t="shared" si="9"/>
        <v>-0.23574696710545906</v>
      </c>
      <c r="AC19" s="114">
        <f t="shared" si="10"/>
        <v>-8.1139916881060037E-3</v>
      </c>
      <c r="AD19" s="114">
        <f t="shared" si="11"/>
        <v>-0.12733248923778173</v>
      </c>
      <c r="AF19" s="112" t="s">
        <v>97</v>
      </c>
      <c r="AG19" s="112" t="s">
        <v>97</v>
      </c>
      <c r="AH19" s="112" t="s">
        <v>97</v>
      </c>
      <c r="AI19" s="112" t="s">
        <v>97</v>
      </c>
      <c r="AJ19" s="112"/>
      <c r="AK19" s="112" t="s">
        <v>97</v>
      </c>
      <c r="AL19" s="112" t="s">
        <v>97</v>
      </c>
      <c r="AM19" s="112" t="s">
        <v>97</v>
      </c>
      <c r="AN19" s="112" t="s">
        <v>97</v>
      </c>
    </row>
    <row r="20" spans="1:40">
      <c r="A20" s="53">
        <v>2016</v>
      </c>
      <c r="B20" s="60">
        <v>3767966</v>
      </c>
      <c r="C20" s="60">
        <v>1904033</v>
      </c>
      <c r="D20" s="60">
        <v>3642882</v>
      </c>
      <c r="E20" s="60">
        <v>9314881</v>
      </c>
      <c r="F20" s="36"/>
      <c r="G20" s="60">
        <v>1324241</v>
      </c>
      <c r="H20" s="60">
        <v>855599</v>
      </c>
      <c r="I20" s="60">
        <v>606834</v>
      </c>
      <c r="J20" s="60">
        <v>2786674</v>
      </c>
      <c r="K20" s="60"/>
      <c r="L20" s="60">
        <v>14952.25</v>
      </c>
      <c r="M20" s="60">
        <v>7555.69</v>
      </c>
      <c r="N20" s="60">
        <v>14455.88</v>
      </c>
      <c r="O20" s="60">
        <v>36963.81</v>
      </c>
      <c r="P20" s="60"/>
      <c r="Q20" s="60">
        <v>5254.92</v>
      </c>
      <c r="R20" s="60">
        <v>3395.23</v>
      </c>
      <c r="S20" s="60">
        <v>2408.0700000000002</v>
      </c>
      <c r="T20" s="60">
        <v>11058.23</v>
      </c>
      <c r="U20" s="111"/>
      <c r="V20" s="114">
        <f t="shared" si="4"/>
        <v>-1.3183078141499438E-2</v>
      </c>
      <c r="W20" s="114">
        <f t="shared" si="5"/>
        <v>-2.7137436066656528E-3</v>
      </c>
      <c r="X20" s="114">
        <f t="shared" si="6"/>
        <v>4.2234044624079425E-2</v>
      </c>
      <c r="Y20" s="114">
        <f t="shared" si="7"/>
        <v>9.9862480063979131E-3</v>
      </c>
      <c r="Z20" s="114"/>
      <c r="AA20" s="114">
        <f t="shared" si="8"/>
        <v>0.297536741466498</v>
      </c>
      <c r="AB20" s="114">
        <f t="shared" si="9"/>
        <v>0.46973291199515188</v>
      </c>
      <c r="AC20" s="114">
        <f t="shared" si="10"/>
        <v>6.7690875232774728E-2</v>
      </c>
      <c r="AD20" s="114">
        <f t="shared" si="11"/>
        <v>0.28354077171022629</v>
      </c>
      <c r="AF20" s="112" t="s">
        <v>97</v>
      </c>
      <c r="AG20" s="112" t="s">
        <v>97</v>
      </c>
      <c r="AH20" s="112" t="s">
        <v>97</v>
      </c>
      <c r="AI20" s="112" t="s">
        <v>97</v>
      </c>
      <c r="AJ20" s="112"/>
      <c r="AK20" s="112" t="s">
        <v>97</v>
      </c>
      <c r="AL20" s="112" t="s">
        <v>97</v>
      </c>
      <c r="AM20" s="112" t="s">
        <v>97</v>
      </c>
      <c r="AN20" s="112" t="s">
        <v>97</v>
      </c>
    </row>
    <row r="21" spans="1:40">
      <c r="A21" s="53">
        <v>2017</v>
      </c>
      <c r="B21" s="60">
        <v>3920929</v>
      </c>
      <c r="C21" s="60">
        <v>2102914</v>
      </c>
      <c r="D21" s="60">
        <v>3821369</v>
      </c>
      <c r="E21" s="60">
        <v>9845212</v>
      </c>
      <c r="F21" s="36"/>
      <c r="G21" s="60">
        <v>1319729</v>
      </c>
      <c r="H21" s="60">
        <v>857225</v>
      </c>
      <c r="I21" s="60">
        <v>523759</v>
      </c>
      <c r="J21" s="60">
        <v>2700712</v>
      </c>
      <c r="K21" s="60"/>
      <c r="L21" s="60">
        <v>15621.23</v>
      </c>
      <c r="M21" s="60">
        <v>8378.14</v>
      </c>
      <c r="N21" s="60">
        <v>15224.58</v>
      </c>
      <c r="O21" s="60">
        <v>39223.949999999997</v>
      </c>
      <c r="P21" s="60"/>
      <c r="Q21" s="60">
        <v>5257.88</v>
      </c>
      <c r="R21" s="60">
        <v>3415.24</v>
      </c>
      <c r="S21" s="60">
        <v>2086.69</v>
      </c>
      <c r="T21" s="60">
        <v>10759.81</v>
      </c>
      <c r="U21" s="111"/>
      <c r="V21" s="114">
        <f t="shared" si="4"/>
        <v>4.4741092477720734E-2</v>
      </c>
      <c r="W21" s="114">
        <f t="shared" si="5"/>
        <v>0.10885173954992866</v>
      </c>
      <c r="X21" s="114">
        <f t="shared" si="6"/>
        <v>5.3175593599282811E-2</v>
      </c>
      <c r="Y21" s="114">
        <f t="shared" si="7"/>
        <v>6.1144670963301673E-2</v>
      </c>
      <c r="Z21" s="114"/>
      <c r="AA21" s="114">
        <f t="shared" si="8"/>
        <v>5.6328164843622019E-4</v>
      </c>
      <c r="AB21" s="114">
        <f t="shared" si="9"/>
        <v>5.8935624390688002E-3</v>
      </c>
      <c r="AC21" s="114">
        <f t="shared" si="10"/>
        <v>-0.13345957551067866</v>
      </c>
      <c r="AD21" s="114">
        <f t="shared" si="11"/>
        <v>-2.6986235591048513E-2</v>
      </c>
      <c r="AF21" s="112" t="s">
        <v>97</v>
      </c>
      <c r="AG21" s="112" t="s">
        <v>97</v>
      </c>
      <c r="AH21" s="112" t="s">
        <v>97</v>
      </c>
      <c r="AI21" s="112" t="s">
        <v>97</v>
      </c>
      <c r="AJ21" s="112"/>
      <c r="AK21" s="112" t="s">
        <v>97</v>
      </c>
      <c r="AL21" s="112" t="s">
        <v>97</v>
      </c>
      <c r="AM21" s="112" t="s">
        <v>97</v>
      </c>
      <c r="AN21" s="112" t="s">
        <v>97</v>
      </c>
    </row>
    <row r="22" spans="1:40">
      <c r="A22" s="53">
        <v>2018</v>
      </c>
      <c r="B22" s="60">
        <v>3935422</v>
      </c>
      <c r="C22" s="60">
        <v>2319938</v>
      </c>
      <c r="D22" s="60">
        <v>3888613</v>
      </c>
      <c r="E22" s="60">
        <v>10143973</v>
      </c>
      <c r="F22" s="36"/>
      <c r="G22" s="60">
        <v>1439456</v>
      </c>
      <c r="H22" s="60">
        <v>963871</v>
      </c>
      <c r="I22" s="60">
        <v>522328</v>
      </c>
      <c r="J22" s="60">
        <v>2925656</v>
      </c>
      <c r="K22" s="60"/>
      <c r="L22" s="60">
        <v>15616.75</v>
      </c>
      <c r="M22" s="60">
        <v>9206.1</v>
      </c>
      <c r="N22" s="60">
        <v>15431</v>
      </c>
      <c r="O22" s="60">
        <v>40253.86</v>
      </c>
      <c r="P22" s="60"/>
      <c r="Q22" s="60">
        <v>5712.13</v>
      </c>
      <c r="R22" s="60">
        <v>3824.88</v>
      </c>
      <c r="S22" s="60">
        <v>2072.73</v>
      </c>
      <c r="T22" s="60">
        <v>11609.75</v>
      </c>
      <c r="U22" s="111"/>
      <c r="V22" s="114">
        <f t="shared" si="4"/>
        <v>-2.8678919649727241E-4</v>
      </c>
      <c r="W22" s="114">
        <f t="shared" si="5"/>
        <v>9.8823843955818447E-2</v>
      </c>
      <c r="X22" s="114">
        <f t="shared" si="6"/>
        <v>1.3558337898319728E-2</v>
      </c>
      <c r="Y22" s="114">
        <f t="shared" si="7"/>
        <v>2.6257171957439374E-2</v>
      </c>
      <c r="Z22" s="114"/>
      <c r="AA22" s="114">
        <f t="shared" si="8"/>
        <v>8.6394136039620539E-2</v>
      </c>
      <c r="AB22" s="114">
        <f t="shared" si="9"/>
        <v>0.11994471837996756</v>
      </c>
      <c r="AC22" s="114">
        <f t="shared" si="10"/>
        <v>-6.6900210381034553E-3</v>
      </c>
      <c r="AD22" s="114">
        <f t="shared" si="11"/>
        <v>7.8992101161637684E-2</v>
      </c>
      <c r="AF22" s="112" t="s">
        <v>97</v>
      </c>
      <c r="AG22" s="112" t="s">
        <v>97</v>
      </c>
      <c r="AH22" s="112" t="s">
        <v>97</v>
      </c>
      <c r="AI22" s="112" t="s">
        <v>97</v>
      </c>
      <c r="AJ22" s="112"/>
      <c r="AK22" s="112" t="s">
        <v>97</v>
      </c>
      <c r="AL22" s="112" t="s">
        <v>97</v>
      </c>
      <c r="AM22" s="112" t="s">
        <v>97</v>
      </c>
      <c r="AN22" s="112" t="s">
        <v>97</v>
      </c>
    </row>
    <row r="23" spans="1:40">
      <c r="A23" s="53">
        <v>2019</v>
      </c>
      <c r="B23" s="60">
        <v>3318513</v>
      </c>
      <c r="C23" s="60">
        <v>2036682</v>
      </c>
      <c r="D23" s="60">
        <v>3378925</v>
      </c>
      <c r="E23" s="60">
        <v>8734120</v>
      </c>
      <c r="F23" s="36"/>
      <c r="G23" s="60">
        <v>1491415</v>
      </c>
      <c r="H23" s="60">
        <v>885512</v>
      </c>
      <c r="I23" s="60">
        <v>520051</v>
      </c>
      <c r="J23" s="60">
        <v>2896974</v>
      </c>
      <c r="K23" s="60"/>
      <c r="L23" s="60">
        <v>13168.7</v>
      </c>
      <c r="M23" s="60">
        <v>8082.07</v>
      </c>
      <c r="N23" s="60">
        <v>13408.43</v>
      </c>
      <c r="O23" s="60">
        <v>34659.21</v>
      </c>
      <c r="P23" s="60"/>
      <c r="Q23" s="60">
        <v>5918.31</v>
      </c>
      <c r="R23" s="60">
        <v>3513.94</v>
      </c>
      <c r="S23" s="60">
        <v>2063.69</v>
      </c>
      <c r="T23" s="60">
        <v>11495.93</v>
      </c>
      <c r="U23" s="111"/>
      <c r="V23" s="114">
        <f t="shared" si="4"/>
        <v>-0.15675796820721333</v>
      </c>
      <c r="W23" s="114">
        <f t="shared" si="5"/>
        <v>-0.12209621881144028</v>
      </c>
      <c r="X23" s="114">
        <f t="shared" si="6"/>
        <v>-0.13107186831702411</v>
      </c>
      <c r="Y23" s="114">
        <f t="shared" si="7"/>
        <v>-0.1389841868581051</v>
      </c>
      <c r="Z23" s="114"/>
      <c r="AA23" s="114">
        <f t="shared" si="8"/>
        <v>3.6095116882844058E-2</v>
      </c>
      <c r="AB23" s="114">
        <f t="shared" si="9"/>
        <v>-8.1294053669657584E-2</v>
      </c>
      <c r="AC23" s="114">
        <f t="shared" si="10"/>
        <v>-4.3613977700905915E-3</v>
      </c>
      <c r="AD23" s="114">
        <f t="shared" si="11"/>
        <v>-9.8038286784813966E-3</v>
      </c>
      <c r="AF23" s="112" t="s">
        <v>97</v>
      </c>
      <c r="AG23" s="112" t="s">
        <v>97</v>
      </c>
      <c r="AH23" s="112" t="s">
        <v>97</v>
      </c>
      <c r="AI23" s="112" t="s">
        <v>97</v>
      </c>
      <c r="AJ23" s="112"/>
      <c r="AK23" s="112" t="s">
        <v>97</v>
      </c>
      <c r="AL23" s="112" t="s">
        <v>97</v>
      </c>
      <c r="AM23" s="112" t="s">
        <v>97</v>
      </c>
      <c r="AN23" s="112" t="s">
        <v>97</v>
      </c>
    </row>
    <row r="24" spans="1:40">
      <c r="A24" s="53">
        <v>2020</v>
      </c>
      <c r="B24" s="60">
        <v>3145023</v>
      </c>
      <c r="C24" s="60">
        <v>2163530</v>
      </c>
      <c r="D24" s="60">
        <v>3175706</v>
      </c>
      <c r="E24" s="60">
        <v>8484259</v>
      </c>
      <c r="F24" s="36"/>
      <c r="G24" s="60">
        <v>1603382</v>
      </c>
      <c r="H24" s="60">
        <v>940612</v>
      </c>
      <c r="I24" s="60">
        <v>487412</v>
      </c>
      <c r="J24" s="60">
        <v>3031405</v>
      </c>
      <c r="K24" s="60"/>
      <c r="L24" s="60">
        <v>12430.92</v>
      </c>
      <c r="M24" s="60">
        <v>8551.5</v>
      </c>
      <c r="N24" s="60">
        <v>12552.2</v>
      </c>
      <c r="O24" s="60">
        <v>33534.620000000003</v>
      </c>
      <c r="P24" s="60"/>
      <c r="Q24" s="60">
        <v>6337.48</v>
      </c>
      <c r="R24" s="60">
        <v>3717.83</v>
      </c>
      <c r="S24" s="60">
        <v>1926.53</v>
      </c>
      <c r="T24" s="60">
        <v>11981.84</v>
      </c>
      <c r="U24" s="111"/>
      <c r="V24" s="114">
        <f t="shared" si="4"/>
        <v>-5.6025272046595354E-2</v>
      </c>
      <c r="W24" s="114">
        <f t="shared" si="5"/>
        <v>5.8082892130357777E-2</v>
      </c>
      <c r="X24" s="114">
        <f t="shared" si="6"/>
        <v>-6.3857588099426987E-2</v>
      </c>
      <c r="Y24" s="114">
        <f t="shared" si="7"/>
        <v>-3.2447075394967051E-2</v>
      </c>
      <c r="Z24" s="114"/>
      <c r="AA24" s="114">
        <f t="shared" si="8"/>
        <v>7.0825962141219279E-2</v>
      </c>
      <c r="AB24" s="114">
        <f t="shared" si="9"/>
        <v>5.8023187646914831E-2</v>
      </c>
      <c r="AC24" s="114">
        <f t="shared" si="10"/>
        <v>-6.6463470773226674E-2</v>
      </c>
      <c r="AD24" s="114">
        <f t="shared" si="11"/>
        <v>4.226800267572961E-2</v>
      </c>
      <c r="AF24" s="112" t="s">
        <v>97</v>
      </c>
      <c r="AG24" s="112" t="s">
        <v>97</v>
      </c>
      <c r="AH24" s="112" t="s">
        <v>97</v>
      </c>
      <c r="AI24" s="112" t="s">
        <v>97</v>
      </c>
      <c r="AJ24" s="112"/>
      <c r="AK24" s="112" t="s">
        <v>97</v>
      </c>
      <c r="AL24" s="112" t="s">
        <v>97</v>
      </c>
      <c r="AM24" s="112" t="s">
        <v>97</v>
      </c>
      <c r="AN24" s="112" t="s">
        <v>97</v>
      </c>
    </row>
    <row r="25" spans="1:40">
      <c r="A25" s="53"/>
      <c r="B25" s="60"/>
      <c r="C25" s="60"/>
      <c r="D25" s="60"/>
      <c r="E25" s="60"/>
      <c r="F25" s="36"/>
      <c r="G25" s="60"/>
      <c r="H25" s="60"/>
      <c r="I25" s="60"/>
      <c r="J25" s="60"/>
      <c r="K25" s="60"/>
      <c r="L25" s="60"/>
      <c r="M25" s="60"/>
      <c r="N25" s="60"/>
      <c r="O25" s="60"/>
      <c r="P25" s="60"/>
      <c r="Q25" s="60"/>
      <c r="R25" s="60"/>
      <c r="S25" s="60"/>
      <c r="T25" s="60"/>
      <c r="U25" s="111"/>
      <c r="V25" s="114"/>
      <c r="W25" s="114"/>
      <c r="X25" s="114"/>
      <c r="Y25" s="114"/>
      <c r="Z25" s="114"/>
      <c r="AA25" s="114"/>
      <c r="AB25" s="114"/>
      <c r="AC25" s="114"/>
      <c r="AD25" s="114"/>
      <c r="AF25" s="112"/>
      <c r="AG25" s="112"/>
      <c r="AH25" s="112"/>
      <c r="AI25" s="112"/>
      <c r="AJ25" s="112"/>
      <c r="AK25" s="112"/>
      <c r="AL25" s="112"/>
      <c r="AM25" s="112"/>
      <c r="AN25" s="112"/>
    </row>
    <row r="26" spans="1:40">
      <c r="A26" s="139" t="s">
        <v>106</v>
      </c>
      <c r="B26" s="143">
        <v>2192614</v>
      </c>
      <c r="C26" s="143">
        <v>1514716</v>
      </c>
      <c r="D26" s="143">
        <v>2260884</v>
      </c>
      <c r="E26" s="143">
        <v>5968214</v>
      </c>
      <c r="F26" s="144"/>
      <c r="G26" s="143">
        <v>1150042</v>
      </c>
      <c r="H26" s="143">
        <v>715024</v>
      </c>
      <c r="I26" s="143">
        <v>345007</v>
      </c>
      <c r="J26" s="143">
        <v>2210072</v>
      </c>
      <c r="K26" s="143"/>
      <c r="L26" s="143">
        <v>13051</v>
      </c>
      <c r="M26" s="143">
        <v>9016</v>
      </c>
      <c r="N26" s="143">
        <v>13458</v>
      </c>
      <c r="O26" s="143">
        <v>35525</v>
      </c>
      <c r="P26" s="143"/>
      <c r="Q26" s="143">
        <v>6845</v>
      </c>
      <c r="R26" s="143">
        <v>4256</v>
      </c>
      <c r="S26" s="143">
        <v>2054</v>
      </c>
      <c r="T26" s="143">
        <v>13155</v>
      </c>
      <c r="U26" s="135"/>
      <c r="V26" s="136"/>
      <c r="W26" s="136"/>
      <c r="X26" s="136"/>
      <c r="Y26" s="136"/>
      <c r="Z26" s="136"/>
      <c r="AA26" s="136"/>
      <c r="AB26" s="136"/>
      <c r="AC26" s="136"/>
      <c r="AD26" s="136"/>
      <c r="AE26" s="137"/>
      <c r="AF26" s="138"/>
      <c r="AG26" s="138"/>
      <c r="AH26" s="138"/>
      <c r="AI26" s="138"/>
      <c r="AJ26" s="112"/>
      <c r="AK26" s="112"/>
      <c r="AL26" s="112"/>
      <c r="AM26" s="112"/>
      <c r="AN26" s="112"/>
    </row>
    <row r="27" spans="1:40">
      <c r="A27" s="139" t="s">
        <v>107</v>
      </c>
      <c r="B27" s="143">
        <v>1855465</v>
      </c>
      <c r="C27" s="143">
        <v>1404617</v>
      </c>
      <c r="D27" s="143">
        <v>1897485</v>
      </c>
      <c r="E27" s="143">
        <v>5157547</v>
      </c>
      <c r="F27" s="144"/>
      <c r="G27" s="143">
        <v>800689</v>
      </c>
      <c r="H27" s="143">
        <v>396724</v>
      </c>
      <c r="I27" s="143">
        <v>274731</v>
      </c>
      <c r="J27" s="143">
        <v>1472144</v>
      </c>
      <c r="K27" s="143"/>
      <c r="L27" s="143">
        <v>11111</v>
      </c>
      <c r="M27" s="143">
        <v>8411</v>
      </c>
      <c r="N27" s="143">
        <v>11362</v>
      </c>
      <c r="O27" s="143">
        <v>30884</v>
      </c>
      <c r="P27" s="143"/>
      <c r="Q27" s="143">
        <v>4795</v>
      </c>
      <c r="R27" s="143">
        <v>276</v>
      </c>
      <c r="S27" s="143">
        <v>1645</v>
      </c>
      <c r="T27" s="143">
        <v>8815</v>
      </c>
      <c r="U27" s="135"/>
      <c r="V27" s="136">
        <f t="shared" ref="V27" si="12">L27/L26-1</f>
        <v>-0.14864761320971576</v>
      </c>
      <c r="W27" s="136">
        <f t="shared" ref="W27" si="13">M27/M26-1</f>
        <v>-6.7102928127772854E-2</v>
      </c>
      <c r="X27" s="136">
        <f t="shared" ref="X27" si="14">N27/N26-1</f>
        <v>-0.15574379551196316</v>
      </c>
      <c r="Y27" s="136">
        <f t="shared" ref="Y27" si="15">O27/O26-1</f>
        <v>-0.1306403940886699</v>
      </c>
      <c r="Z27" s="136"/>
      <c r="AA27" s="136">
        <f t="shared" ref="AA27" si="16">Q27/Q26-1</f>
        <v>-0.29948867786705624</v>
      </c>
      <c r="AB27" s="136">
        <f t="shared" ref="AB27" si="17">R27/R26-1</f>
        <v>-0.93515037593984962</v>
      </c>
      <c r="AC27" s="136">
        <f t="shared" ref="AC27" si="18">S27/S26-1</f>
        <v>-0.19912366114897762</v>
      </c>
      <c r="AD27" s="136">
        <f t="shared" ref="AD27" si="19">T27/T26-1</f>
        <v>-0.32991258076776886</v>
      </c>
      <c r="AE27" s="137"/>
      <c r="AF27" s="138" t="s">
        <v>97</v>
      </c>
      <c r="AG27" s="138" t="s">
        <v>97</v>
      </c>
      <c r="AH27" s="138" t="s">
        <v>97</v>
      </c>
      <c r="AI27" s="138" t="s">
        <v>97</v>
      </c>
      <c r="AJ27" s="112"/>
      <c r="AK27" s="112"/>
      <c r="AL27" s="112"/>
      <c r="AM27" s="112"/>
      <c r="AN27" s="112"/>
    </row>
    <row r="28" spans="1:40">
      <c r="A28" s="54"/>
      <c r="B28" s="60"/>
      <c r="C28" s="60"/>
      <c r="D28" s="60"/>
      <c r="E28" s="60"/>
      <c r="F28" s="36"/>
      <c r="G28" s="60"/>
      <c r="H28" s="60"/>
      <c r="I28" s="60"/>
      <c r="J28" s="60"/>
      <c r="K28" s="60"/>
      <c r="L28" s="60"/>
      <c r="M28" s="60"/>
      <c r="N28" s="60"/>
      <c r="O28" s="60"/>
      <c r="P28" s="60"/>
      <c r="Q28" s="60"/>
      <c r="R28" s="60"/>
      <c r="S28" s="60"/>
      <c r="T28" s="60"/>
      <c r="U28" s="111"/>
      <c r="V28" s="114"/>
      <c r="W28" s="114"/>
      <c r="X28" s="114"/>
      <c r="Y28" s="114"/>
      <c r="Z28" s="114"/>
      <c r="AA28" s="114"/>
      <c r="AB28" s="114"/>
      <c r="AC28" s="114"/>
      <c r="AD28" s="114"/>
      <c r="AF28" s="112"/>
      <c r="AG28" s="112"/>
      <c r="AH28" s="112"/>
      <c r="AI28" s="112"/>
      <c r="AJ28" s="112"/>
      <c r="AK28" s="112"/>
      <c r="AL28" s="112"/>
      <c r="AM28" s="112"/>
      <c r="AN28" s="112"/>
    </row>
    <row r="29" spans="1:40">
      <c r="A29" s="53" t="s">
        <v>49</v>
      </c>
      <c r="B29" s="60">
        <v>948305</v>
      </c>
      <c r="C29" s="60">
        <v>556850</v>
      </c>
      <c r="D29" s="60">
        <v>934882</v>
      </c>
      <c r="E29" s="60">
        <v>2440037</v>
      </c>
      <c r="F29" s="36"/>
      <c r="G29" s="60">
        <v>352974</v>
      </c>
      <c r="H29" s="60">
        <v>228868</v>
      </c>
      <c r="I29" s="60">
        <v>143089</v>
      </c>
      <c r="J29" s="60">
        <v>724930</v>
      </c>
      <c r="K29" s="60"/>
      <c r="L29" s="60">
        <v>15545.98</v>
      </c>
      <c r="M29" s="60">
        <v>9128.69</v>
      </c>
      <c r="N29" s="60">
        <v>15325.93</v>
      </c>
      <c r="O29" s="60">
        <v>40000.61</v>
      </c>
      <c r="P29" s="60"/>
      <c r="Q29" s="60">
        <v>5786.46</v>
      </c>
      <c r="R29" s="60">
        <v>3751.93</v>
      </c>
      <c r="S29" s="60">
        <v>2345.7199999999998</v>
      </c>
      <c r="T29" s="60">
        <v>11884.1</v>
      </c>
      <c r="U29" s="111"/>
      <c r="V29" s="112" t="s">
        <v>97</v>
      </c>
      <c r="W29" s="112" t="s">
        <v>97</v>
      </c>
      <c r="X29" s="112" t="s">
        <v>97</v>
      </c>
      <c r="Y29" s="112" t="s">
        <v>97</v>
      </c>
      <c r="Z29" s="112"/>
      <c r="AA29" s="112" t="s">
        <v>97</v>
      </c>
      <c r="AB29" s="112" t="s">
        <v>97</v>
      </c>
      <c r="AC29" s="112" t="s">
        <v>97</v>
      </c>
      <c r="AD29" s="112" t="s">
        <v>97</v>
      </c>
      <c r="AF29" s="112" t="s">
        <v>97</v>
      </c>
      <c r="AG29" s="112" t="s">
        <v>97</v>
      </c>
      <c r="AH29" s="112" t="s">
        <v>97</v>
      </c>
      <c r="AI29" s="112" t="s">
        <v>97</v>
      </c>
      <c r="AJ29" s="112"/>
      <c r="AK29" s="112" t="s">
        <v>97</v>
      </c>
      <c r="AL29" s="112" t="s">
        <v>97</v>
      </c>
      <c r="AM29" s="112" t="s">
        <v>97</v>
      </c>
      <c r="AN29" s="112" t="s">
        <v>97</v>
      </c>
    </row>
    <row r="30" spans="1:40">
      <c r="A30" s="53" t="s">
        <v>50</v>
      </c>
      <c r="B30" s="60">
        <v>880429</v>
      </c>
      <c r="C30" s="60">
        <v>568732</v>
      </c>
      <c r="D30" s="60">
        <v>899865</v>
      </c>
      <c r="E30" s="60">
        <v>2349026</v>
      </c>
      <c r="F30" s="36"/>
      <c r="G30" s="60">
        <v>396446</v>
      </c>
      <c r="H30" s="60">
        <v>257049</v>
      </c>
      <c r="I30" s="60">
        <v>133465</v>
      </c>
      <c r="J30" s="60">
        <v>786959</v>
      </c>
      <c r="K30" s="60"/>
      <c r="L30" s="60">
        <v>13975.06</v>
      </c>
      <c r="M30" s="60">
        <v>9027.49</v>
      </c>
      <c r="N30" s="60">
        <v>14283.57</v>
      </c>
      <c r="O30" s="60">
        <v>37286.129999999997</v>
      </c>
      <c r="P30" s="60"/>
      <c r="Q30" s="60">
        <v>6292.79</v>
      </c>
      <c r="R30" s="60">
        <v>4080.14</v>
      </c>
      <c r="S30" s="60">
        <v>2118.4899999999998</v>
      </c>
      <c r="T30" s="60">
        <v>12491.41</v>
      </c>
      <c r="U30" s="111"/>
      <c r="V30" s="112" t="s">
        <v>97</v>
      </c>
      <c r="W30" s="112" t="s">
        <v>97</v>
      </c>
      <c r="X30" s="112" t="s">
        <v>97</v>
      </c>
      <c r="Y30" s="112" t="s">
        <v>97</v>
      </c>
      <c r="Z30" s="112"/>
      <c r="AA30" s="112" t="s">
        <v>97</v>
      </c>
      <c r="AB30" s="112" t="s">
        <v>97</v>
      </c>
      <c r="AC30" s="112" t="s">
        <v>97</v>
      </c>
      <c r="AD30" s="112" t="s">
        <v>97</v>
      </c>
      <c r="AF30" s="114">
        <f t="shared" ref="AF30:AF36" si="20">L30/L29-1</f>
        <v>-0.10104991772792715</v>
      </c>
      <c r="AG30" s="114">
        <f t="shared" ref="AG30:AG36" si="21">M30/M29-1</f>
        <v>-1.1085927991858702E-2</v>
      </c>
      <c r="AH30" s="114">
        <f t="shared" ref="AH30:AH36" si="22">N30/N29-1</f>
        <v>-6.8012838372614293E-2</v>
      </c>
      <c r="AI30" s="114">
        <f t="shared" ref="AI30:AI36" si="23">O30/O29-1</f>
        <v>-6.7860965120281946E-2</v>
      </c>
      <c r="AJ30" s="114"/>
      <c r="AK30" s="114">
        <f t="shared" ref="AK30:AK36" si="24">Q30/Q29-1</f>
        <v>8.7502549054171208E-2</v>
      </c>
      <c r="AL30" s="114">
        <f t="shared" ref="AL30:AL36" si="25">R30/R29-1</f>
        <v>8.7477644838789725E-2</v>
      </c>
      <c r="AM30" s="114">
        <f t="shared" ref="AM30:AM36" si="26">S30/S29-1</f>
        <v>-9.6870044165544122E-2</v>
      </c>
      <c r="AN30" s="114">
        <f t="shared" ref="AN30:AN36" si="27">T30/T29-1</f>
        <v>5.1102733904965447E-2</v>
      </c>
    </row>
    <row r="31" spans="1:40">
      <c r="A31" s="53" t="s">
        <v>51</v>
      </c>
      <c r="B31" s="60">
        <v>742064</v>
      </c>
      <c r="C31" s="60">
        <v>471017</v>
      </c>
      <c r="D31" s="60">
        <v>790407</v>
      </c>
      <c r="E31" s="60">
        <v>2003488</v>
      </c>
      <c r="F31" s="36"/>
      <c r="G31" s="60">
        <v>363366</v>
      </c>
      <c r="H31" s="60">
        <v>206743</v>
      </c>
      <c r="I31" s="60">
        <v>124393</v>
      </c>
      <c r="J31" s="60">
        <v>694501</v>
      </c>
      <c r="K31" s="60"/>
      <c r="L31" s="60">
        <v>11594.75</v>
      </c>
      <c r="M31" s="60">
        <v>7359.64</v>
      </c>
      <c r="N31" s="60">
        <v>12350.11</v>
      </c>
      <c r="O31" s="60">
        <v>31304.5</v>
      </c>
      <c r="P31" s="60"/>
      <c r="Q31" s="60">
        <v>5677.59</v>
      </c>
      <c r="R31" s="60">
        <v>3230.36</v>
      </c>
      <c r="S31" s="60">
        <v>1943.64</v>
      </c>
      <c r="T31" s="60">
        <v>10851.58</v>
      </c>
      <c r="U31" s="111"/>
      <c r="V31" s="112" t="s">
        <v>97</v>
      </c>
      <c r="W31" s="112" t="s">
        <v>97</v>
      </c>
      <c r="X31" s="112" t="s">
        <v>97</v>
      </c>
      <c r="Y31" s="112" t="s">
        <v>97</v>
      </c>
      <c r="Z31" s="112"/>
      <c r="AA31" s="112" t="s">
        <v>97</v>
      </c>
      <c r="AB31" s="112" t="s">
        <v>97</v>
      </c>
      <c r="AC31" s="112" t="s">
        <v>97</v>
      </c>
      <c r="AD31" s="112" t="s">
        <v>97</v>
      </c>
      <c r="AF31" s="114">
        <f t="shared" si="20"/>
        <v>-0.17032556568630108</v>
      </c>
      <c r="AG31" s="114">
        <f t="shared" si="21"/>
        <v>-0.18475235087493858</v>
      </c>
      <c r="AH31" s="114">
        <f t="shared" si="22"/>
        <v>-0.13536251791393883</v>
      </c>
      <c r="AI31" s="114">
        <f t="shared" si="23"/>
        <v>-0.16042506959022018</v>
      </c>
      <c r="AJ31" s="114"/>
      <c r="AK31" s="114">
        <f t="shared" si="24"/>
        <v>-9.7762677604051551E-2</v>
      </c>
      <c r="AL31" s="114">
        <f t="shared" si="25"/>
        <v>-0.20827226516737163</v>
      </c>
      <c r="AM31" s="114">
        <f t="shared" si="26"/>
        <v>-8.2535201959886395E-2</v>
      </c>
      <c r="AN31" s="114">
        <f t="shared" si="27"/>
        <v>-0.13127661328865192</v>
      </c>
    </row>
    <row r="32" spans="1:40">
      <c r="A32" s="53" t="s">
        <v>52</v>
      </c>
      <c r="B32" s="60">
        <v>747715</v>
      </c>
      <c r="C32" s="60">
        <v>440083</v>
      </c>
      <c r="D32" s="60">
        <v>753771</v>
      </c>
      <c r="E32" s="60">
        <v>1941569</v>
      </c>
      <c r="F32" s="36"/>
      <c r="G32" s="60">
        <v>378629</v>
      </c>
      <c r="H32" s="60">
        <v>192852</v>
      </c>
      <c r="I32" s="60">
        <v>119104</v>
      </c>
      <c r="J32" s="60">
        <v>690584</v>
      </c>
      <c r="K32" s="60"/>
      <c r="L32" s="60">
        <v>11683.05</v>
      </c>
      <c r="M32" s="60">
        <v>6876.3</v>
      </c>
      <c r="N32" s="60">
        <v>11777.67</v>
      </c>
      <c r="O32" s="60">
        <v>30337.02</v>
      </c>
      <c r="P32" s="60"/>
      <c r="Q32" s="60">
        <v>5916.08</v>
      </c>
      <c r="R32" s="60">
        <v>3013.31</v>
      </c>
      <c r="S32" s="60">
        <v>1861</v>
      </c>
      <c r="T32" s="60">
        <v>10790.38</v>
      </c>
      <c r="U32" s="111"/>
      <c r="V32" s="112" t="s">
        <v>97</v>
      </c>
      <c r="W32" s="112" t="s">
        <v>97</v>
      </c>
      <c r="X32" s="112" t="s">
        <v>97</v>
      </c>
      <c r="Y32" s="112" t="s">
        <v>97</v>
      </c>
      <c r="Z32" s="112"/>
      <c r="AA32" s="112" t="s">
        <v>97</v>
      </c>
      <c r="AB32" s="112" t="s">
        <v>97</v>
      </c>
      <c r="AC32" s="112" t="s">
        <v>97</v>
      </c>
      <c r="AD32" s="112" t="s">
        <v>97</v>
      </c>
      <c r="AF32" s="114">
        <f t="shared" si="20"/>
        <v>7.6155156428554527E-3</v>
      </c>
      <c r="AG32" s="114">
        <f t="shared" si="21"/>
        <v>-6.567440798734725E-2</v>
      </c>
      <c r="AH32" s="114">
        <f t="shared" si="22"/>
        <v>-4.6351004161096609E-2</v>
      </c>
      <c r="AI32" s="114">
        <f t="shared" si="23"/>
        <v>-3.0905460876231805E-2</v>
      </c>
      <c r="AJ32" s="114"/>
      <c r="AK32" s="114">
        <f t="shared" si="24"/>
        <v>4.2005498811996E-2</v>
      </c>
      <c r="AL32" s="114">
        <f t="shared" si="25"/>
        <v>-6.7190653673274814E-2</v>
      </c>
      <c r="AM32" s="114">
        <f t="shared" si="26"/>
        <v>-4.251816179951029E-2</v>
      </c>
      <c r="AN32" s="114">
        <f t="shared" si="27"/>
        <v>-5.6397317257026458E-3</v>
      </c>
    </row>
    <row r="33" spans="1:40">
      <c r="A33" s="53" t="s">
        <v>53</v>
      </c>
      <c r="B33" s="60">
        <v>854380</v>
      </c>
      <c r="C33" s="60">
        <v>635532</v>
      </c>
      <c r="D33" s="60">
        <v>912453</v>
      </c>
      <c r="E33" s="60">
        <v>2402365</v>
      </c>
      <c r="F33" s="36"/>
      <c r="G33" s="60">
        <v>494273</v>
      </c>
      <c r="H33" s="60">
        <v>356910</v>
      </c>
      <c r="I33" s="60">
        <v>154872</v>
      </c>
      <c r="J33" s="60">
        <v>1006056</v>
      </c>
      <c r="K33" s="60"/>
      <c r="L33" s="60">
        <v>13780.32</v>
      </c>
      <c r="M33" s="60">
        <v>10250.52</v>
      </c>
      <c r="N33" s="60">
        <v>14716.98</v>
      </c>
      <c r="O33" s="60">
        <v>38747.82</v>
      </c>
      <c r="P33" s="60"/>
      <c r="Q33" s="60">
        <v>7972.15</v>
      </c>
      <c r="R33" s="60">
        <v>5756.61</v>
      </c>
      <c r="S33" s="60">
        <v>2497.94</v>
      </c>
      <c r="T33" s="60">
        <v>16226.71</v>
      </c>
      <c r="U33" s="111"/>
      <c r="V33" s="114">
        <f>L33/L29-1</f>
        <v>-0.11357662881336528</v>
      </c>
      <c r="W33" s="114">
        <f t="shared" ref="W33:AD36" si="28">M33/M29-1</f>
        <v>0.12289057904255696</v>
      </c>
      <c r="X33" s="114">
        <f t="shared" si="28"/>
        <v>-3.9733314715648671E-2</v>
      </c>
      <c r="Y33" s="114">
        <f t="shared" si="28"/>
        <v>-3.1319272381096219E-2</v>
      </c>
      <c r="Z33" s="114"/>
      <c r="AA33" s="114">
        <f t="shared" si="28"/>
        <v>0.3777248957048005</v>
      </c>
      <c r="AB33" s="114">
        <f t="shared" si="28"/>
        <v>0.53430634366845853</v>
      </c>
      <c r="AC33" s="114">
        <f t="shared" si="28"/>
        <v>6.4892655559913415E-2</v>
      </c>
      <c r="AD33" s="114">
        <f t="shared" si="28"/>
        <v>0.36541345158657346</v>
      </c>
      <c r="AF33" s="114">
        <f t="shared" si="20"/>
        <v>0.17951391117901583</v>
      </c>
      <c r="AG33" s="114">
        <f t="shared" si="21"/>
        <v>0.49070284891584137</v>
      </c>
      <c r="AH33" s="114">
        <f t="shared" si="22"/>
        <v>0.24956634037122782</v>
      </c>
      <c r="AI33" s="114">
        <f t="shared" si="23"/>
        <v>0.27724542489671022</v>
      </c>
      <c r="AJ33" s="114"/>
      <c r="AK33" s="114">
        <f t="shared" si="24"/>
        <v>0.34753924896215049</v>
      </c>
      <c r="AL33" s="114">
        <f t="shared" si="25"/>
        <v>0.91039421765434025</v>
      </c>
      <c r="AM33" s="114">
        <f t="shared" si="26"/>
        <v>0.34225685115529281</v>
      </c>
      <c r="AN33" s="114">
        <f t="shared" si="27"/>
        <v>0.50381265534670705</v>
      </c>
    </row>
    <row r="34" spans="1:40">
      <c r="A34" s="53" t="s">
        <v>54</v>
      </c>
      <c r="B34" s="60">
        <v>865199</v>
      </c>
      <c r="C34" s="60">
        <v>570065</v>
      </c>
      <c r="D34" s="60">
        <v>881291</v>
      </c>
      <c r="E34" s="60">
        <v>2316555</v>
      </c>
      <c r="F34" s="36"/>
      <c r="G34" s="60">
        <v>401388</v>
      </c>
      <c r="H34" s="60">
        <v>236716</v>
      </c>
      <c r="I34" s="60">
        <v>119023</v>
      </c>
      <c r="J34" s="60">
        <v>757126</v>
      </c>
      <c r="K34" s="60"/>
      <c r="L34" s="60">
        <v>13733.32</v>
      </c>
      <c r="M34" s="60">
        <v>9048.65</v>
      </c>
      <c r="N34" s="60">
        <v>13988.75</v>
      </c>
      <c r="O34" s="60">
        <v>36770.71</v>
      </c>
      <c r="P34" s="60"/>
      <c r="Q34" s="60">
        <v>6371.24</v>
      </c>
      <c r="R34" s="60">
        <v>3757.4</v>
      </c>
      <c r="S34" s="60">
        <v>1889.25</v>
      </c>
      <c r="T34" s="60">
        <v>12017.87</v>
      </c>
      <c r="U34" s="111"/>
      <c r="V34" s="114">
        <f t="shared" ref="V34:V36" si="29">L34/L30-1</f>
        <v>-1.7297957933633201E-2</v>
      </c>
      <c r="W34" s="114">
        <f t="shared" si="28"/>
        <v>2.3439516410430628E-3</v>
      </c>
      <c r="X34" s="114">
        <f t="shared" si="28"/>
        <v>-2.0640498138770558E-2</v>
      </c>
      <c r="Y34" s="114">
        <f t="shared" si="28"/>
        <v>-1.3823370781574806E-2</v>
      </c>
      <c r="Z34" s="114"/>
      <c r="AA34" s="114">
        <f t="shared" si="28"/>
        <v>1.2466648338813169E-2</v>
      </c>
      <c r="AB34" s="114">
        <f t="shared" si="28"/>
        <v>-7.9100226952996677E-2</v>
      </c>
      <c r="AC34" s="114">
        <f t="shared" si="28"/>
        <v>-0.108209148969313</v>
      </c>
      <c r="AD34" s="114">
        <f t="shared" si="28"/>
        <v>-3.7909251237450259E-2</v>
      </c>
      <c r="AF34" s="114">
        <f t="shared" si="20"/>
        <v>-3.4106610006153781E-3</v>
      </c>
      <c r="AG34" s="114">
        <f t="shared" si="21"/>
        <v>-0.11724966148058835</v>
      </c>
      <c r="AH34" s="114">
        <f t="shared" si="22"/>
        <v>-4.948229867812548E-2</v>
      </c>
      <c r="AI34" s="114">
        <f t="shared" si="23"/>
        <v>-5.1025064119736285E-2</v>
      </c>
      <c r="AJ34" s="114"/>
      <c r="AK34" s="114">
        <f t="shared" si="24"/>
        <v>-0.20081282966326519</v>
      </c>
      <c r="AL34" s="114">
        <f t="shared" si="25"/>
        <v>-0.34728946376426395</v>
      </c>
      <c r="AM34" s="114">
        <f t="shared" si="26"/>
        <v>-0.24367678967469197</v>
      </c>
      <c r="AN34" s="114">
        <f t="shared" si="27"/>
        <v>-0.25937728596862819</v>
      </c>
    </row>
    <row r="35" spans="1:40">
      <c r="A35" s="53" t="s">
        <v>55</v>
      </c>
      <c r="B35" s="60">
        <v>713637</v>
      </c>
      <c r="C35" s="60">
        <v>468245</v>
      </c>
      <c r="D35" s="60">
        <v>697577</v>
      </c>
      <c r="E35" s="60">
        <v>1879459</v>
      </c>
      <c r="F35" s="36"/>
      <c r="G35" s="60">
        <v>376899</v>
      </c>
      <c r="H35" s="60">
        <v>181069</v>
      </c>
      <c r="I35" s="60">
        <v>106988</v>
      </c>
      <c r="J35" s="60">
        <v>664955</v>
      </c>
      <c r="K35" s="60"/>
      <c r="L35" s="60">
        <v>11150.58</v>
      </c>
      <c r="M35" s="60">
        <v>7316.33</v>
      </c>
      <c r="N35" s="60">
        <v>10899.64</v>
      </c>
      <c r="O35" s="60">
        <v>29366.55</v>
      </c>
      <c r="P35" s="60"/>
      <c r="Q35" s="60">
        <v>5889.05</v>
      </c>
      <c r="R35" s="60">
        <v>2829.2</v>
      </c>
      <c r="S35" s="60">
        <v>1671.69</v>
      </c>
      <c r="T35" s="60">
        <v>10389.92</v>
      </c>
      <c r="U35" s="111"/>
      <c r="V35" s="114">
        <f t="shared" si="29"/>
        <v>-3.8307854848099399E-2</v>
      </c>
      <c r="W35" s="114">
        <f t="shared" si="28"/>
        <v>-5.8847987129805324E-3</v>
      </c>
      <c r="X35" s="114">
        <f t="shared" si="28"/>
        <v>-0.11744591748575528</v>
      </c>
      <c r="Y35" s="114">
        <f t="shared" si="28"/>
        <v>-6.19064351770513E-2</v>
      </c>
      <c r="Z35" s="114"/>
      <c r="AA35" s="114">
        <f t="shared" si="28"/>
        <v>3.7244675998090671E-2</v>
      </c>
      <c r="AB35" s="114">
        <f t="shared" si="28"/>
        <v>-0.1241843014400873</v>
      </c>
      <c r="AC35" s="114">
        <f t="shared" si="28"/>
        <v>-0.13991788602827682</v>
      </c>
      <c r="AD35" s="114">
        <f t="shared" si="28"/>
        <v>-4.2543113537383492E-2</v>
      </c>
      <c r="AF35" s="114">
        <f t="shared" si="20"/>
        <v>-0.18806377481919889</v>
      </c>
      <c r="AG35" s="114">
        <f t="shared" si="21"/>
        <v>-0.19144513269935293</v>
      </c>
      <c r="AH35" s="114">
        <f t="shared" si="22"/>
        <v>-0.22082816549012607</v>
      </c>
      <c r="AI35" s="114">
        <f t="shared" si="23"/>
        <v>-0.20136026745200186</v>
      </c>
      <c r="AJ35" s="114"/>
      <c r="AK35" s="114">
        <f t="shared" si="24"/>
        <v>-7.5682284767172425E-2</v>
      </c>
      <c r="AL35" s="114">
        <f t="shared" si="25"/>
        <v>-0.24703252248895524</v>
      </c>
      <c r="AM35" s="114">
        <f t="shared" si="26"/>
        <v>-0.11515680825724495</v>
      </c>
      <c r="AN35" s="114">
        <f t="shared" si="27"/>
        <v>-0.13546077632725273</v>
      </c>
    </row>
    <row r="36" spans="1:40">
      <c r="A36" s="53" t="s">
        <v>56</v>
      </c>
      <c r="B36" s="60">
        <v>711807</v>
      </c>
      <c r="C36" s="60">
        <v>489688</v>
      </c>
      <c r="D36" s="60">
        <v>684385</v>
      </c>
      <c r="E36" s="60">
        <v>1885880</v>
      </c>
      <c r="F36" s="36"/>
      <c r="G36" s="60">
        <v>330822</v>
      </c>
      <c r="H36" s="60">
        <v>165916</v>
      </c>
      <c r="I36" s="60">
        <v>106529</v>
      </c>
      <c r="J36" s="60">
        <v>603268</v>
      </c>
      <c r="K36" s="60"/>
      <c r="L36" s="60">
        <v>11121.98</v>
      </c>
      <c r="M36" s="60">
        <v>7651.38</v>
      </c>
      <c r="N36" s="60">
        <v>10693.52</v>
      </c>
      <c r="O36" s="60">
        <v>29466.880000000001</v>
      </c>
      <c r="P36" s="60"/>
      <c r="Q36" s="60">
        <v>5169.09</v>
      </c>
      <c r="R36" s="60">
        <v>2592.4499999999998</v>
      </c>
      <c r="S36" s="60">
        <v>1664.52</v>
      </c>
      <c r="T36" s="60">
        <v>9426.06</v>
      </c>
      <c r="U36" s="111"/>
      <c r="V36" s="114">
        <f t="shared" si="29"/>
        <v>-4.8024274483118634E-2</v>
      </c>
      <c r="W36" s="114">
        <f t="shared" si="28"/>
        <v>0.11271759521835878</v>
      </c>
      <c r="X36" s="114">
        <f t="shared" si="28"/>
        <v>-9.205131405447764E-2</v>
      </c>
      <c r="Y36" s="114">
        <f t="shared" si="28"/>
        <v>-2.8682448045325493E-2</v>
      </c>
      <c r="Z36" s="114"/>
      <c r="AA36" s="114">
        <f t="shared" si="28"/>
        <v>-0.12626435071871911</v>
      </c>
      <c r="AB36" s="114">
        <f t="shared" si="28"/>
        <v>-0.13966701069587928</v>
      </c>
      <c r="AC36" s="114">
        <f t="shared" si="28"/>
        <v>-0.10557764642665235</v>
      </c>
      <c r="AD36" s="114">
        <f t="shared" si="28"/>
        <v>-0.12643854989351622</v>
      </c>
      <c r="AF36" s="114">
        <f t="shared" si="20"/>
        <v>-2.5648890012897052E-3</v>
      </c>
      <c r="AG36" s="114">
        <f t="shared" si="21"/>
        <v>4.5794817893670681E-2</v>
      </c>
      <c r="AH36" s="114">
        <f t="shared" si="22"/>
        <v>-1.8910716317236065E-2</v>
      </c>
      <c r="AI36" s="114">
        <f t="shared" si="23"/>
        <v>3.4164721426248601E-3</v>
      </c>
      <c r="AJ36" s="114"/>
      <c r="AK36" s="114">
        <f t="shared" si="24"/>
        <v>-0.12225401380528267</v>
      </c>
      <c r="AL36" s="114">
        <f t="shared" si="25"/>
        <v>-8.3680899194118474E-2</v>
      </c>
      <c r="AM36" s="114">
        <f t="shared" si="26"/>
        <v>-4.2890727347774105E-3</v>
      </c>
      <c r="AN36" s="114">
        <f t="shared" si="27"/>
        <v>-9.2768760490937408E-2</v>
      </c>
    </row>
    <row r="37" spans="1:40">
      <c r="A37" s="53" t="s">
        <v>57</v>
      </c>
      <c r="B37" s="60">
        <v>727286</v>
      </c>
      <c r="C37" s="60">
        <v>563672</v>
      </c>
      <c r="D37" s="60">
        <v>749952</v>
      </c>
      <c r="E37" s="60">
        <v>2040910</v>
      </c>
      <c r="F37" s="36"/>
      <c r="G37" s="60">
        <v>312399</v>
      </c>
      <c r="H37" s="60">
        <v>168587</v>
      </c>
      <c r="I37" s="60">
        <v>107063</v>
      </c>
      <c r="J37" s="60">
        <v>588049</v>
      </c>
      <c r="K37" s="60"/>
      <c r="L37" s="60">
        <v>11923</v>
      </c>
      <c r="M37" s="60">
        <v>9241</v>
      </c>
      <c r="N37" s="60">
        <v>12294</v>
      </c>
      <c r="O37" s="60">
        <v>33458</v>
      </c>
      <c r="P37" s="60"/>
      <c r="Q37" s="60">
        <v>5121</v>
      </c>
      <c r="R37" s="60">
        <v>2764</v>
      </c>
      <c r="S37" s="60">
        <v>1755</v>
      </c>
      <c r="T37" s="60">
        <v>9640</v>
      </c>
      <c r="U37" s="111"/>
      <c r="V37" s="114">
        <f t="shared" ref="V37" si="30">L37/L33-1</f>
        <v>-0.13478061467367952</v>
      </c>
      <c r="W37" s="114">
        <f t="shared" ref="W37" si="31">M37/M33-1</f>
        <v>-9.848475979755178E-2</v>
      </c>
      <c r="X37" s="114">
        <f t="shared" ref="X37" si="32">N37/N33-1</f>
        <v>-0.16463839727987672</v>
      </c>
      <c r="Y37" s="114">
        <f t="shared" ref="Y37" si="33">O37/O33-1</f>
        <v>-0.13651916417491361</v>
      </c>
      <c r="Z37" s="114"/>
      <c r="AA37" s="114">
        <f t="shared" ref="AA37" si="34">Q37/Q33-1</f>
        <v>-0.35763878000288496</v>
      </c>
      <c r="AB37" s="114">
        <f t="shared" ref="AB37" si="35">R37/R33-1</f>
        <v>-0.51985630431799268</v>
      </c>
      <c r="AC37" s="114">
        <f t="shared" ref="AC37" si="36">S37/S33-1</f>
        <v>-0.29742107496577186</v>
      </c>
      <c r="AD37" s="114">
        <f t="shared" ref="AD37" si="37">T37/T33-1</f>
        <v>-0.40591777384324979</v>
      </c>
      <c r="AF37" s="114">
        <f t="shared" ref="AF37" si="38">L37/L36-1</f>
        <v>7.2021348716685418E-2</v>
      </c>
      <c r="AG37" s="114">
        <f t="shared" ref="AG37" si="39">M37/M36-1</f>
        <v>0.20775598650178129</v>
      </c>
      <c r="AH37" s="114">
        <f t="shared" ref="AH37" si="40">N37/N36-1</f>
        <v>0.14966821028061839</v>
      </c>
      <c r="AI37" s="114">
        <f t="shared" ref="AI37" si="41">O37/O36-1</f>
        <v>0.13544426827679068</v>
      </c>
      <c r="AJ37" s="114"/>
      <c r="AK37" s="114">
        <f t="shared" ref="AK37" si="42">Q37/Q36-1</f>
        <v>-9.3033783509283152E-3</v>
      </c>
      <c r="AL37" s="114">
        <f t="shared" ref="AL37" si="43">R37/R36-1</f>
        <v>6.6172925225173262E-2</v>
      </c>
      <c r="AM37" s="114">
        <f t="shared" ref="AM37" si="44">S37/S36-1</f>
        <v>5.4358013120899829E-2</v>
      </c>
      <c r="AN37" s="114">
        <f t="shared" ref="AN37" si="45">T37/T36-1</f>
        <v>2.269665162326584E-2</v>
      </c>
    </row>
    <row r="38" spans="1:40">
      <c r="A38" s="53" t="s">
        <v>58</v>
      </c>
      <c r="B38" s="60">
        <v>709231</v>
      </c>
      <c r="C38" s="60">
        <v>531077</v>
      </c>
      <c r="D38" s="60">
        <v>712953</v>
      </c>
      <c r="E38" s="60">
        <v>195325</v>
      </c>
      <c r="F38" s="36"/>
      <c r="G38" s="60">
        <v>310425</v>
      </c>
      <c r="H38" s="60">
        <v>152585</v>
      </c>
      <c r="I38" s="60">
        <v>106591</v>
      </c>
      <c r="J38" s="60">
        <v>569601</v>
      </c>
      <c r="K38" s="60"/>
      <c r="L38" s="60">
        <v>11258</v>
      </c>
      <c r="M38" s="60">
        <v>8430</v>
      </c>
      <c r="N38" s="60">
        <v>11317</v>
      </c>
      <c r="O38" s="60">
        <v>31004</v>
      </c>
      <c r="P38" s="60"/>
      <c r="Q38" s="60">
        <v>4927</v>
      </c>
      <c r="R38" s="60">
        <v>2422</v>
      </c>
      <c r="S38" s="60">
        <v>1692</v>
      </c>
      <c r="T38" s="60">
        <v>9041</v>
      </c>
      <c r="U38" s="111"/>
      <c r="V38" s="114">
        <f t="shared" ref="V38" si="46">L38/L34-1</f>
        <v>-0.1802419225649734</v>
      </c>
      <c r="W38" s="114">
        <f t="shared" ref="W38" si="47">M38/M34-1</f>
        <v>-6.8369314759660238E-2</v>
      </c>
      <c r="X38" s="114">
        <f t="shared" ref="X38" si="48">N38/N34-1</f>
        <v>-0.19099276204092575</v>
      </c>
      <c r="Y38" s="114">
        <f t="shared" ref="Y38" si="49">O38/O34-1</f>
        <v>-0.15682889995868987</v>
      </c>
      <c r="Z38" s="114"/>
      <c r="AA38" s="114">
        <f t="shared" ref="AA38" si="50">Q38/Q34-1</f>
        <v>-0.22668114841067044</v>
      </c>
      <c r="AB38" s="114">
        <f t="shared" ref="AB38" si="51">R38/R34-1</f>
        <v>-0.35540533347527548</v>
      </c>
      <c r="AC38" s="114">
        <f t="shared" ref="AC38" si="52">S38/S34-1</f>
        <v>-0.10440651052004768</v>
      </c>
      <c r="AD38" s="114">
        <f t="shared" ref="AD38" si="53">T38/T34-1</f>
        <v>-0.2477036280139493</v>
      </c>
      <c r="AF38" s="114">
        <f t="shared" ref="AF38" si="54">L38/L37-1</f>
        <v>-5.5774553384215331E-2</v>
      </c>
      <c r="AG38" s="114">
        <f t="shared" ref="AG38" si="55">M38/M37-1</f>
        <v>-8.7761064819824708E-2</v>
      </c>
      <c r="AH38" s="114">
        <f t="shared" ref="AH38" si="56">N38/N37-1</f>
        <v>-7.9469659996746378E-2</v>
      </c>
      <c r="AI38" s="114">
        <f t="shared" ref="AI38" si="57">O38/O37-1</f>
        <v>-7.3345687130133341E-2</v>
      </c>
      <c r="AJ38" s="114"/>
      <c r="AK38" s="114">
        <f t="shared" ref="AK38" si="58">Q38/Q37-1</f>
        <v>-3.7883225932435094E-2</v>
      </c>
      <c r="AL38" s="114">
        <f t="shared" ref="AL38" si="59">R38/R37-1</f>
        <v>-0.12373371924746746</v>
      </c>
      <c r="AM38" s="114">
        <f t="shared" ref="AM38" si="60">S38/S37-1</f>
        <v>-3.5897435897435881E-2</v>
      </c>
      <c r="AN38" s="114">
        <f t="shared" ref="AN38" si="61">T38/T37-1</f>
        <v>-6.2136929460580914E-2</v>
      </c>
    </row>
    <row r="39" spans="1:40">
      <c r="A39" s="53" t="s">
        <v>59</v>
      </c>
      <c r="B39" s="60"/>
      <c r="C39" s="60"/>
      <c r="D39" s="60"/>
      <c r="E39" s="60"/>
      <c r="F39" s="36"/>
      <c r="G39" s="60"/>
      <c r="H39" s="60"/>
      <c r="I39" s="60"/>
      <c r="J39" s="60"/>
      <c r="K39" s="60"/>
      <c r="L39" s="60"/>
      <c r="M39" s="60"/>
      <c r="N39" s="60"/>
      <c r="O39" s="60"/>
      <c r="P39" s="60"/>
      <c r="Q39" s="60"/>
      <c r="R39" s="60"/>
      <c r="S39" s="60"/>
      <c r="T39" s="60"/>
      <c r="U39" s="111"/>
      <c r="V39" s="111"/>
    </row>
    <row r="40" spans="1:40">
      <c r="A40" s="53" t="s">
        <v>60</v>
      </c>
      <c r="B40" s="60"/>
      <c r="C40" s="60"/>
      <c r="D40" s="60"/>
      <c r="E40" s="60"/>
      <c r="F40" s="36"/>
      <c r="G40" s="60"/>
      <c r="H40" s="60"/>
      <c r="I40" s="60"/>
      <c r="J40" s="60"/>
      <c r="K40" s="60"/>
      <c r="L40" s="60"/>
      <c r="M40" s="60"/>
      <c r="N40" s="60"/>
      <c r="O40" s="60"/>
      <c r="P40" s="60"/>
      <c r="Q40" s="60"/>
      <c r="R40" s="60"/>
      <c r="S40" s="60"/>
      <c r="T40" s="60"/>
      <c r="U40" s="111"/>
      <c r="V40" s="36"/>
      <c r="W40" s="36"/>
      <c r="X40" s="36"/>
      <c r="Y40" s="36"/>
      <c r="Z40" s="36"/>
      <c r="AA40" s="36"/>
      <c r="AB40" s="36"/>
      <c r="AC40" s="36"/>
      <c r="AD40" s="36"/>
      <c r="AF40" s="112"/>
      <c r="AG40" s="112"/>
      <c r="AH40" s="112"/>
      <c r="AI40" s="112"/>
      <c r="AJ40" s="112"/>
      <c r="AK40" s="112"/>
      <c r="AL40" s="112"/>
      <c r="AM40" s="112"/>
      <c r="AN40" s="112"/>
    </row>
    <row r="41" spans="1:40">
      <c r="A41" s="54"/>
      <c r="B41" s="60"/>
      <c r="C41" s="60"/>
      <c r="D41" s="60"/>
      <c r="E41" s="60"/>
      <c r="F41" s="36"/>
      <c r="G41" s="60"/>
      <c r="H41" s="60"/>
      <c r="I41" s="60"/>
      <c r="J41" s="60"/>
      <c r="K41" s="60"/>
      <c r="L41" s="60"/>
      <c r="M41" s="60"/>
      <c r="N41" s="60"/>
      <c r="O41" s="60"/>
      <c r="P41" s="60"/>
      <c r="Q41" s="60"/>
      <c r="R41" s="60"/>
      <c r="S41" s="60"/>
      <c r="T41" s="60"/>
      <c r="U41" s="111"/>
      <c r="V41" s="36"/>
      <c r="W41" s="36"/>
      <c r="X41" s="36"/>
      <c r="Y41" s="36"/>
      <c r="Z41" s="36"/>
      <c r="AA41" s="36"/>
      <c r="AB41" s="36"/>
      <c r="AC41" s="36"/>
      <c r="AD41" s="36"/>
      <c r="AF41" s="112"/>
      <c r="AG41" s="112"/>
      <c r="AH41" s="112"/>
      <c r="AI41" s="112"/>
      <c r="AJ41" s="112"/>
      <c r="AK41" s="112"/>
      <c r="AL41" s="112"/>
      <c r="AM41" s="112"/>
      <c r="AN41" s="112"/>
    </row>
    <row r="42" spans="1:40">
      <c r="A42" s="54">
        <v>43496</v>
      </c>
      <c r="B42" s="60">
        <v>340559</v>
      </c>
      <c r="C42" s="60">
        <v>189749</v>
      </c>
      <c r="D42" s="60">
        <v>340990</v>
      </c>
      <c r="E42" s="60">
        <v>871298</v>
      </c>
      <c r="F42" s="60"/>
      <c r="G42" s="60">
        <v>118180</v>
      </c>
      <c r="H42" s="60">
        <v>81021</v>
      </c>
      <c r="I42" s="60">
        <v>48864</v>
      </c>
      <c r="J42" s="60">
        <v>248064</v>
      </c>
      <c r="K42" s="60"/>
      <c r="L42" s="60">
        <v>16217</v>
      </c>
      <c r="M42" s="60">
        <v>9036</v>
      </c>
      <c r="N42" s="60">
        <v>16238</v>
      </c>
      <c r="O42" s="60">
        <v>41490</v>
      </c>
      <c r="P42" s="60"/>
      <c r="Q42" s="60">
        <v>5628</v>
      </c>
      <c r="R42" s="60">
        <v>3858</v>
      </c>
      <c r="S42" s="60">
        <v>2327</v>
      </c>
      <c r="T42" s="60">
        <v>11813</v>
      </c>
      <c r="U42" s="111"/>
      <c r="V42" s="112" t="s">
        <v>97</v>
      </c>
      <c r="W42" s="112" t="s">
        <v>97</v>
      </c>
      <c r="X42" s="112" t="s">
        <v>97</v>
      </c>
      <c r="Y42" s="112" t="s">
        <v>97</v>
      </c>
      <c r="Z42" s="112"/>
      <c r="AA42" s="112" t="s">
        <v>97</v>
      </c>
      <c r="AB42" s="112" t="s">
        <v>97</v>
      </c>
      <c r="AC42" s="112" t="s">
        <v>97</v>
      </c>
      <c r="AD42" s="112" t="s">
        <v>97</v>
      </c>
      <c r="AF42" s="112" t="s">
        <v>97</v>
      </c>
      <c r="AG42" s="112" t="s">
        <v>97</v>
      </c>
      <c r="AH42" s="112" t="s">
        <v>97</v>
      </c>
      <c r="AI42" s="112" t="s">
        <v>97</v>
      </c>
      <c r="AJ42" s="112"/>
      <c r="AK42" s="112" t="s">
        <v>97</v>
      </c>
      <c r="AL42" s="112" t="s">
        <v>97</v>
      </c>
      <c r="AM42" s="112" t="s">
        <v>97</v>
      </c>
      <c r="AN42" s="112" t="s">
        <v>97</v>
      </c>
    </row>
    <row r="43" spans="1:40">
      <c r="A43" s="54">
        <v>43524</v>
      </c>
      <c r="B43" s="60">
        <v>302286</v>
      </c>
      <c r="C43" s="60">
        <v>166047</v>
      </c>
      <c r="D43" s="60">
        <v>290268</v>
      </c>
      <c r="E43" s="60">
        <v>758601</v>
      </c>
      <c r="F43" s="60"/>
      <c r="G43" s="60">
        <v>120376</v>
      </c>
      <c r="H43" s="60">
        <v>74375</v>
      </c>
      <c r="I43" s="60">
        <v>44082</v>
      </c>
      <c r="J43" s="60">
        <v>238833</v>
      </c>
      <c r="K43" s="60"/>
      <c r="L43" s="60">
        <v>15910</v>
      </c>
      <c r="M43" s="60">
        <v>8739</v>
      </c>
      <c r="N43" s="60">
        <v>15277</v>
      </c>
      <c r="O43" s="60">
        <v>39926</v>
      </c>
      <c r="P43" s="60"/>
      <c r="Q43" s="60">
        <v>6336</v>
      </c>
      <c r="R43" s="60">
        <v>3914</v>
      </c>
      <c r="S43" s="60">
        <v>2320</v>
      </c>
      <c r="T43" s="60">
        <v>12570</v>
      </c>
      <c r="U43" s="111"/>
      <c r="V43" s="112" t="s">
        <v>97</v>
      </c>
      <c r="W43" s="112" t="s">
        <v>97</v>
      </c>
      <c r="X43" s="112" t="s">
        <v>97</v>
      </c>
      <c r="Y43" s="112" t="s">
        <v>97</v>
      </c>
      <c r="Z43" s="112"/>
      <c r="AA43" s="112" t="s">
        <v>97</v>
      </c>
      <c r="AB43" s="112" t="s">
        <v>97</v>
      </c>
      <c r="AC43" s="112" t="s">
        <v>97</v>
      </c>
      <c r="AD43" s="112" t="s">
        <v>97</v>
      </c>
      <c r="AF43" s="114">
        <f>L43/L42-1</f>
        <v>-1.8930751680335423E-2</v>
      </c>
      <c r="AG43" s="114">
        <f t="shared" ref="AG43:AN43" si="62">M43/M42-1</f>
        <v>-3.2868525896414313E-2</v>
      </c>
      <c r="AH43" s="114">
        <f t="shared" si="62"/>
        <v>-5.9182165291292055E-2</v>
      </c>
      <c r="AI43" s="114">
        <f t="shared" si="62"/>
        <v>-3.7695830320559121E-2</v>
      </c>
      <c r="AJ43" s="114"/>
      <c r="AK43" s="114">
        <f t="shared" si="62"/>
        <v>0.12579957356076754</v>
      </c>
      <c r="AL43" s="114">
        <f t="shared" si="62"/>
        <v>1.4515292897874454E-2</v>
      </c>
      <c r="AM43" s="114">
        <f t="shared" si="62"/>
        <v>-3.0081650193382048E-3</v>
      </c>
      <c r="AN43" s="114">
        <f t="shared" si="62"/>
        <v>6.4081943621433934E-2</v>
      </c>
    </row>
    <row r="44" spans="1:40">
      <c r="A44" s="54">
        <v>43555</v>
      </c>
      <c r="B44" s="60">
        <v>305460</v>
      </c>
      <c r="C44" s="60">
        <v>201054</v>
      </c>
      <c r="D44" s="60">
        <v>303624</v>
      </c>
      <c r="E44" s="60">
        <v>810138</v>
      </c>
      <c r="F44" s="60"/>
      <c r="G44" s="60">
        <v>114418</v>
      </c>
      <c r="H44" s="60">
        <v>73472</v>
      </c>
      <c r="I44" s="60">
        <v>50143</v>
      </c>
      <c r="J44" s="60">
        <v>238033</v>
      </c>
      <c r="K44" s="60"/>
      <c r="L44" s="60">
        <v>14546</v>
      </c>
      <c r="M44" s="60">
        <v>9574</v>
      </c>
      <c r="N44" s="60">
        <v>14458</v>
      </c>
      <c r="O44" s="60">
        <v>38578</v>
      </c>
      <c r="P44" s="60"/>
      <c r="Q44" s="60">
        <v>5448</v>
      </c>
      <c r="R44" s="60">
        <v>3499</v>
      </c>
      <c r="S44" s="60">
        <v>2388</v>
      </c>
      <c r="T44" s="60">
        <v>11335</v>
      </c>
      <c r="U44" s="111"/>
      <c r="V44" s="112" t="s">
        <v>97</v>
      </c>
      <c r="W44" s="112" t="s">
        <v>97</v>
      </c>
      <c r="X44" s="112" t="s">
        <v>97</v>
      </c>
      <c r="Y44" s="112" t="s">
        <v>97</v>
      </c>
      <c r="Z44" s="112"/>
      <c r="AA44" s="112" t="s">
        <v>97</v>
      </c>
      <c r="AB44" s="112" t="s">
        <v>97</v>
      </c>
      <c r="AC44" s="112" t="s">
        <v>97</v>
      </c>
      <c r="AD44" s="112" t="s">
        <v>97</v>
      </c>
      <c r="AF44" s="114">
        <f t="shared" ref="AF44:AF66" si="63">L44/L43-1</f>
        <v>-8.5732243871778802E-2</v>
      </c>
      <c r="AG44" s="114">
        <f t="shared" ref="AG44:AG66" si="64">M44/M43-1</f>
        <v>9.5548689781439489E-2</v>
      </c>
      <c r="AH44" s="114">
        <f t="shared" ref="AH44:AH66" si="65">N44/N43-1</f>
        <v>-5.3610001963736331E-2</v>
      </c>
      <c r="AI44" s="114">
        <f t="shared" ref="AI44:AI66" si="66">O44/O43-1</f>
        <v>-3.3762460552021256E-2</v>
      </c>
      <c r="AJ44" s="114"/>
      <c r="AK44" s="114">
        <f t="shared" ref="AK44:AK66" si="67">Q44/Q43-1</f>
        <v>-0.14015151515151514</v>
      </c>
      <c r="AL44" s="114">
        <f t="shared" ref="AL44:AL66" si="68">R44/R43-1</f>
        <v>-0.10602963719979563</v>
      </c>
      <c r="AM44" s="114">
        <f t="shared" ref="AM44:AM66" si="69">S44/S43-1</f>
        <v>2.931034482758621E-2</v>
      </c>
      <c r="AN44" s="114">
        <f t="shared" ref="AN44:AN66" si="70">T44/T43-1</f>
        <v>-9.8249801113762913E-2</v>
      </c>
    </row>
    <row r="45" spans="1:40">
      <c r="A45" s="54">
        <v>43585</v>
      </c>
      <c r="B45" s="60">
        <v>303304</v>
      </c>
      <c r="C45" s="60">
        <v>195634</v>
      </c>
      <c r="D45" s="60">
        <v>295174</v>
      </c>
      <c r="E45" s="60">
        <v>794112</v>
      </c>
      <c r="F45" s="60"/>
      <c r="G45" s="60">
        <v>126505</v>
      </c>
      <c r="H45" s="60">
        <v>88745</v>
      </c>
      <c r="I45" s="60">
        <v>44290</v>
      </c>
      <c r="J45" s="60">
        <v>259539</v>
      </c>
      <c r="K45" s="60"/>
      <c r="L45" s="60">
        <v>14443</v>
      </c>
      <c r="M45" s="60">
        <v>9316</v>
      </c>
      <c r="N45" s="60">
        <v>14056</v>
      </c>
      <c r="O45" s="60">
        <v>37815</v>
      </c>
      <c r="P45" s="60"/>
      <c r="Q45" s="60">
        <v>6024</v>
      </c>
      <c r="R45" s="60">
        <v>4226</v>
      </c>
      <c r="S45" s="60">
        <v>2109</v>
      </c>
      <c r="T45" s="60">
        <v>12359</v>
      </c>
      <c r="U45" s="111"/>
      <c r="V45" s="112" t="s">
        <v>97</v>
      </c>
      <c r="W45" s="112" t="s">
        <v>97</v>
      </c>
      <c r="X45" s="112" t="s">
        <v>97</v>
      </c>
      <c r="Y45" s="112" t="s">
        <v>97</v>
      </c>
      <c r="Z45" s="112"/>
      <c r="AA45" s="112" t="s">
        <v>97</v>
      </c>
      <c r="AB45" s="112" t="s">
        <v>97</v>
      </c>
      <c r="AC45" s="112" t="s">
        <v>97</v>
      </c>
      <c r="AD45" s="112" t="s">
        <v>97</v>
      </c>
      <c r="AF45" s="114">
        <f t="shared" si="63"/>
        <v>-7.0809844630825847E-3</v>
      </c>
      <c r="AG45" s="114">
        <f t="shared" si="64"/>
        <v>-2.6947984123668278E-2</v>
      </c>
      <c r="AH45" s="114">
        <f t="shared" si="65"/>
        <v>-2.7804675612117857E-2</v>
      </c>
      <c r="AI45" s="114">
        <f t="shared" si="66"/>
        <v>-1.9778111877235771E-2</v>
      </c>
      <c r="AJ45" s="114"/>
      <c r="AK45" s="114">
        <f t="shared" si="67"/>
        <v>0.10572687224669597</v>
      </c>
      <c r="AL45" s="114">
        <f t="shared" si="68"/>
        <v>0.20777364961417555</v>
      </c>
      <c r="AM45" s="114">
        <f t="shared" si="69"/>
        <v>-0.11683417085427139</v>
      </c>
      <c r="AN45" s="114">
        <f t="shared" si="70"/>
        <v>9.0339655932951013E-2</v>
      </c>
    </row>
    <row r="46" spans="1:40">
      <c r="A46" s="54">
        <v>43616</v>
      </c>
      <c r="B46" s="60">
        <v>297261</v>
      </c>
      <c r="C46" s="60">
        <v>198756</v>
      </c>
      <c r="D46" s="60">
        <v>312687</v>
      </c>
      <c r="E46" s="60">
        <v>808704</v>
      </c>
      <c r="F46" s="60"/>
      <c r="G46" s="60">
        <v>134587</v>
      </c>
      <c r="H46" s="60">
        <v>93111</v>
      </c>
      <c r="I46" s="60">
        <v>47598</v>
      </c>
      <c r="J46" s="60">
        <v>275296</v>
      </c>
      <c r="K46" s="60"/>
      <c r="L46" s="60">
        <v>13512</v>
      </c>
      <c r="M46" s="60">
        <v>9034</v>
      </c>
      <c r="N46" s="60">
        <v>14213</v>
      </c>
      <c r="O46" s="60">
        <v>36759</v>
      </c>
      <c r="P46" s="60"/>
      <c r="Q46" s="60">
        <v>6118</v>
      </c>
      <c r="R46" s="60">
        <v>4232</v>
      </c>
      <c r="S46" s="60">
        <v>2164</v>
      </c>
      <c r="T46" s="60">
        <v>12513</v>
      </c>
      <c r="U46" s="111"/>
      <c r="V46" s="112" t="s">
        <v>97</v>
      </c>
      <c r="W46" s="112" t="s">
        <v>97</v>
      </c>
      <c r="X46" s="112" t="s">
        <v>97</v>
      </c>
      <c r="Y46" s="112" t="s">
        <v>97</v>
      </c>
      <c r="Z46" s="112"/>
      <c r="AA46" s="112" t="s">
        <v>97</v>
      </c>
      <c r="AB46" s="112" t="s">
        <v>97</v>
      </c>
      <c r="AC46" s="112" t="s">
        <v>97</v>
      </c>
      <c r="AD46" s="112" t="s">
        <v>97</v>
      </c>
      <c r="AF46" s="114">
        <f t="shared" si="63"/>
        <v>-6.4460292183064483E-2</v>
      </c>
      <c r="AG46" s="114">
        <f t="shared" si="64"/>
        <v>-3.0270502361528506E-2</v>
      </c>
      <c r="AH46" s="114">
        <f t="shared" si="65"/>
        <v>1.1169607285145045E-2</v>
      </c>
      <c r="AI46" s="114">
        <f t="shared" si="66"/>
        <v>-2.792542641808804E-2</v>
      </c>
      <c r="AJ46" s="114"/>
      <c r="AK46" s="114">
        <f t="shared" si="67"/>
        <v>1.5604249667994674E-2</v>
      </c>
      <c r="AL46" s="114">
        <f t="shared" si="68"/>
        <v>1.4197823000472454E-3</v>
      </c>
      <c r="AM46" s="114">
        <f t="shared" si="69"/>
        <v>2.6078710289236584E-2</v>
      </c>
      <c r="AN46" s="114">
        <f t="shared" si="70"/>
        <v>1.2460555061089007E-2</v>
      </c>
    </row>
    <row r="47" spans="1:40">
      <c r="A47" s="54">
        <v>43646</v>
      </c>
      <c r="B47" s="60">
        <v>279864</v>
      </c>
      <c r="C47" s="60">
        <v>174342</v>
      </c>
      <c r="D47" s="60">
        <v>292004</v>
      </c>
      <c r="E47" s="60">
        <v>746210</v>
      </c>
      <c r="F47" s="60"/>
      <c r="G47" s="60">
        <v>135354</v>
      </c>
      <c r="H47" s="60">
        <v>75193</v>
      </c>
      <c r="I47" s="60">
        <v>41577</v>
      </c>
      <c r="J47" s="60">
        <v>252124</v>
      </c>
      <c r="K47" s="60"/>
      <c r="L47" s="60">
        <v>13993</v>
      </c>
      <c r="M47" s="60">
        <v>8717</v>
      </c>
      <c r="N47" s="60">
        <v>14600</v>
      </c>
      <c r="O47" s="60">
        <v>37310</v>
      </c>
      <c r="P47" s="60"/>
      <c r="Q47" s="60">
        <v>6768</v>
      </c>
      <c r="R47" s="60">
        <v>3760</v>
      </c>
      <c r="S47" s="60">
        <v>2079</v>
      </c>
      <c r="T47" s="60">
        <v>12606</v>
      </c>
      <c r="U47" s="111"/>
      <c r="V47" s="112" t="s">
        <v>97</v>
      </c>
      <c r="W47" s="112" t="s">
        <v>97</v>
      </c>
      <c r="X47" s="112" t="s">
        <v>97</v>
      </c>
      <c r="Y47" s="112" t="s">
        <v>97</v>
      </c>
      <c r="Z47" s="112"/>
      <c r="AA47" s="112" t="s">
        <v>97</v>
      </c>
      <c r="AB47" s="112" t="s">
        <v>97</v>
      </c>
      <c r="AC47" s="112" t="s">
        <v>97</v>
      </c>
      <c r="AD47" s="112" t="s">
        <v>97</v>
      </c>
      <c r="AF47" s="114">
        <f t="shared" si="63"/>
        <v>3.5597986974541085E-2</v>
      </c>
      <c r="AG47" s="114">
        <f t="shared" si="64"/>
        <v>-3.5089661279610329E-2</v>
      </c>
      <c r="AH47" s="114">
        <f t="shared" si="65"/>
        <v>2.722859354112428E-2</v>
      </c>
      <c r="AI47" s="114">
        <f t="shared" si="66"/>
        <v>1.4989526374493245E-2</v>
      </c>
      <c r="AJ47" s="114"/>
      <c r="AK47" s="114">
        <f t="shared" si="67"/>
        <v>0.1062438705459301</v>
      </c>
      <c r="AL47" s="114">
        <f t="shared" si="68"/>
        <v>-0.11153119092627595</v>
      </c>
      <c r="AM47" s="114">
        <f t="shared" si="69"/>
        <v>-3.9279112754158962E-2</v>
      </c>
      <c r="AN47" s="114">
        <f t="shared" si="70"/>
        <v>7.4322704387437266E-3</v>
      </c>
    </row>
    <row r="48" spans="1:40">
      <c r="A48" s="54">
        <v>43677</v>
      </c>
      <c r="B48" s="60">
        <v>263309</v>
      </c>
      <c r="C48" s="60">
        <v>160463</v>
      </c>
      <c r="D48" s="60">
        <v>283527</v>
      </c>
      <c r="E48" s="60">
        <v>707299</v>
      </c>
      <c r="F48" s="60"/>
      <c r="G48" s="60">
        <v>112073</v>
      </c>
      <c r="H48" s="60">
        <v>68239</v>
      </c>
      <c r="I48" s="60">
        <v>41545</v>
      </c>
      <c r="J48" s="60">
        <v>221857</v>
      </c>
      <c r="K48" s="60"/>
      <c r="L48" s="60">
        <v>11969</v>
      </c>
      <c r="M48" s="60">
        <v>7294</v>
      </c>
      <c r="N48" s="60">
        <v>12888</v>
      </c>
      <c r="O48" s="60">
        <v>32150</v>
      </c>
      <c r="P48" s="60"/>
      <c r="Q48" s="60">
        <v>5094</v>
      </c>
      <c r="R48" s="60">
        <v>3102</v>
      </c>
      <c r="S48" s="60">
        <v>1888</v>
      </c>
      <c r="T48" s="60">
        <v>10084</v>
      </c>
      <c r="U48" s="111"/>
      <c r="V48" s="112" t="s">
        <v>97</v>
      </c>
      <c r="W48" s="112" t="s">
        <v>97</v>
      </c>
      <c r="X48" s="112" t="s">
        <v>97</v>
      </c>
      <c r="Y48" s="112" t="s">
        <v>97</v>
      </c>
      <c r="Z48" s="112"/>
      <c r="AA48" s="112" t="s">
        <v>97</v>
      </c>
      <c r="AB48" s="112" t="s">
        <v>97</v>
      </c>
      <c r="AC48" s="112" t="s">
        <v>97</v>
      </c>
      <c r="AD48" s="112" t="s">
        <v>97</v>
      </c>
      <c r="AF48" s="114">
        <f t="shared" si="63"/>
        <v>-0.1446437504466519</v>
      </c>
      <c r="AG48" s="114">
        <f t="shared" si="64"/>
        <v>-0.16324423540208788</v>
      </c>
      <c r="AH48" s="114">
        <f t="shared" si="65"/>
        <v>-0.11726027397260275</v>
      </c>
      <c r="AI48" s="114">
        <f t="shared" si="66"/>
        <v>-0.13830072366657731</v>
      </c>
      <c r="AJ48" s="114"/>
      <c r="AK48" s="114">
        <f t="shared" si="67"/>
        <v>-0.24734042553191493</v>
      </c>
      <c r="AL48" s="114">
        <f t="shared" si="68"/>
        <v>-0.17500000000000004</v>
      </c>
      <c r="AM48" s="114">
        <f t="shared" si="69"/>
        <v>-9.1871091871091881E-2</v>
      </c>
      <c r="AN48" s="114">
        <f t="shared" si="70"/>
        <v>-0.2000634618435666</v>
      </c>
    </row>
    <row r="49" spans="1:40">
      <c r="A49" s="54">
        <v>43708</v>
      </c>
      <c r="B49" s="60">
        <v>238510</v>
      </c>
      <c r="C49" s="60">
        <v>165216</v>
      </c>
      <c r="D49" s="60">
        <v>262083</v>
      </c>
      <c r="E49" s="60">
        <v>665809</v>
      </c>
      <c r="F49" s="60"/>
      <c r="G49" s="60">
        <v>132429</v>
      </c>
      <c r="H49" s="60">
        <v>69998</v>
      </c>
      <c r="I49" s="60">
        <v>44814</v>
      </c>
      <c r="J49" s="60">
        <v>247241</v>
      </c>
      <c r="K49" s="60"/>
      <c r="L49" s="60">
        <v>10841</v>
      </c>
      <c r="M49" s="60">
        <v>7510</v>
      </c>
      <c r="N49" s="60">
        <v>11913</v>
      </c>
      <c r="O49" s="60">
        <v>30264</v>
      </c>
      <c r="P49" s="60"/>
      <c r="Q49" s="60">
        <v>6020</v>
      </c>
      <c r="R49" s="60">
        <v>3182</v>
      </c>
      <c r="S49" s="60">
        <v>2037</v>
      </c>
      <c r="T49" s="60">
        <v>11238</v>
      </c>
      <c r="U49" s="111"/>
      <c r="V49" s="112" t="s">
        <v>97</v>
      </c>
      <c r="W49" s="112" t="s">
        <v>97</v>
      </c>
      <c r="X49" s="112" t="s">
        <v>97</v>
      </c>
      <c r="Y49" s="112" t="s">
        <v>97</v>
      </c>
      <c r="Z49" s="112"/>
      <c r="AA49" s="112" t="s">
        <v>97</v>
      </c>
      <c r="AB49" s="112" t="s">
        <v>97</v>
      </c>
      <c r="AC49" s="112" t="s">
        <v>97</v>
      </c>
      <c r="AD49" s="112" t="s">
        <v>97</v>
      </c>
      <c r="AF49" s="114">
        <f t="shared" si="63"/>
        <v>-9.4243462277550316E-2</v>
      </c>
      <c r="AG49" s="114">
        <f t="shared" si="64"/>
        <v>2.9613380860981531E-2</v>
      </c>
      <c r="AH49" s="114">
        <f t="shared" si="65"/>
        <v>-7.5651769087523246E-2</v>
      </c>
      <c r="AI49" s="114">
        <f t="shared" si="66"/>
        <v>-5.8662519440124461E-2</v>
      </c>
      <c r="AJ49" s="114"/>
      <c r="AK49" s="114">
        <f t="shared" si="67"/>
        <v>0.18178248920298401</v>
      </c>
      <c r="AL49" s="114">
        <f t="shared" si="68"/>
        <v>2.5789813023855634E-2</v>
      </c>
      <c r="AM49" s="114">
        <f t="shared" si="69"/>
        <v>7.8919491525423657E-2</v>
      </c>
      <c r="AN49" s="114">
        <f t="shared" si="70"/>
        <v>0.11443871479571599</v>
      </c>
    </row>
    <row r="50" spans="1:40">
      <c r="A50" s="54">
        <v>43738</v>
      </c>
      <c r="B50" s="60">
        <v>240245</v>
      </c>
      <c r="C50" s="60">
        <v>145338</v>
      </c>
      <c r="D50" s="60">
        <v>244797</v>
      </c>
      <c r="E50" s="60">
        <v>630380</v>
      </c>
      <c r="F50" s="60"/>
      <c r="G50" s="60">
        <v>118864</v>
      </c>
      <c r="H50" s="60">
        <v>68506</v>
      </c>
      <c r="I50" s="60">
        <v>38034</v>
      </c>
      <c r="J50" s="60">
        <v>225403</v>
      </c>
      <c r="K50" s="60"/>
      <c r="L50" s="60">
        <v>12012</v>
      </c>
      <c r="M50" s="60">
        <v>7267</v>
      </c>
      <c r="N50" s="60">
        <v>12240</v>
      </c>
      <c r="O50" s="60">
        <v>31519</v>
      </c>
      <c r="P50" s="60"/>
      <c r="Q50" s="60">
        <v>5943</v>
      </c>
      <c r="R50" s="60">
        <v>3425</v>
      </c>
      <c r="S50" s="60">
        <v>1902</v>
      </c>
      <c r="T50" s="60">
        <v>11270</v>
      </c>
      <c r="U50" s="111"/>
      <c r="V50" s="112" t="s">
        <v>97</v>
      </c>
      <c r="W50" s="112" t="s">
        <v>97</v>
      </c>
      <c r="X50" s="112" t="s">
        <v>97</v>
      </c>
      <c r="Y50" s="112" t="s">
        <v>97</v>
      </c>
      <c r="Z50" s="112"/>
      <c r="AA50" s="112" t="s">
        <v>97</v>
      </c>
      <c r="AB50" s="112" t="s">
        <v>97</v>
      </c>
      <c r="AC50" s="112" t="s">
        <v>97</v>
      </c>
      <c r="AD50" s="112" t="s">
        <v>97</v>
      </c>
      <c r="AF50" s="114">
        <f t="shared" si="63"/>
        <v>0.10801586569504651</v>
      </c>
      <c r="AG50" s="114">
        <f t="shared" si="64"/>
        <v>-3.2356857523302307E-2</v>
      </c>
      <c r="AH50" s="114">
        <f t="shared" si="65"/>
        <v>2.7449005288340489E-2</v>
      </c>
      <c r="AI50" s="114">
        <f t="shared" si="66"/>
        <v>4.1468411313772213E-2</v>
      </c>
      <c r="AJ50" s="114"/>
      <c r="AK50" s="114">
        <f t="shared" si="67"/>
        <v>-1.279069767441865E-2</v>
      </c>
      <c r="AL50" s="114">
        <f t="shared" si="68"/>
        <v>7.6367064739157664E-2</v>
      </c>
      <c r="AM50" s="114">
        <f t="shared" si="69"/>
        <v>-6.6273932253313683E-2</v>
      </c>
      <c r="AN50" s="114">
        <f t="shared" si="70"/>
        <v>2.8474817583199474E-3</v>
      </c>
    </row>
    <row r="51" spans="1:40">
      <c r="A51" s="54">
        <v>43769</v>
      </c>
      <c r="B51" s="60">
        <v>267842</v>
      </c>
      <c r="C51" s="60">
        <v>155980</v>
      </c>
      <c r="D51" s="60">
        <v>269532</v>
      </c>
      <c r="E51" s="60">
        <v>693354</v>
      </c>
      <c r="F51" s="60"/>
      <c r="G51" s="60">
        <v>134862</v>
      </c>
      <c r="H51" s="60">
        <v>64516</v>
      </c>
      <c r="I51" s="60">
        <v>43505</v>
      </c>
      <c r="J51" s="60">
        <v>242883</v>
      </c>
      <c r="K51" s="60"/>
      <c r="L51" s="60">
        <v>11645</v>
      </c>
      <c r="M51" s="60">
        <v>6782</v>
      </c>
      <c r="N51" s="60">
        <v>11719</v>
      </c>
      <c r="O51" s="60">
        <v>30146</v>
      </c>
      <c r="P51" s="60"/>
      <c r="Q51" s="60">
        <v>5864</v>
      </c>
      <c r="R51" s="60">
        <v>2805</v>
      </c>
      <c r="S51" s="60">
        <v>1892</v>
      </c>
      <c r="T51" s="60">
        <v>10560</v>
      </c>
      <c r="U51" s="115"/>
      <c r="V51" s="112" t="s">
        <v>97</v>
      </c>
      <c r="W51" s="112" t="s">
        <v>97</v>
      </c>
      <c r="X51" s="112" t="s">
        <v>97</v>
      </c>
      <c r="Y51" s="112" t="s">
        <v>97</v>
      </c>
      <c r="Z51" s="112"/>
      <c r="AA51" s="112" t="s">
        <v>97</v>
      </c>
      <c r="AB51" s="112" t="s">
        <v>97</v>
      </c>
      <c r="AC51" s="112" t="s">
        <v>97</v>
      </c>
      <c r="AD51" s="112" t="s">
        <v>97</v>
      </c>
      <c r="AF51" s="114">
        <f t="shared" si="63"/>
        <v>-3.0552780552780545E-2</v>
      </c>
      <c r="AG51" s="114">
        <f t="shared" si="64"/>
        <v>-6.6740057795513952E-2</v>
      </c>
      <c r="AH51" s="114">
        <f t="shared" si="65"/>
        <v>-4.2565359477124143E-2</v>
      </c>
      <c r="AI51" s="114">
        <f t="shared" si="66"/>
        <v>-4.3561026682318649E-2</v>
      </c>
      <c r="AJ51" s="114"/>
      <c r="AK51" s="114">
        <f t="shared" si="67"/>
        <v>-1.3292949688709421E-2</v>
      </c>
      <c r="AL51" s="114">
        <f t="shared" si="68"/>
        <v>-0.18102189781021893</v>
      </c>
      <c r="AM51" s="114">
        <f t="shared" si="69"/>
        <v>-5.2576235541534899E-3</v>
      </c>
      <c r="AN51" s="114">
        <f t="shared" si="70"/>
        <v>-6.2999112688553738E-2</v>
      </c>
    </row>
    <row r="52" spans="1:40">
      <c r="A52" s="54">
        <v>43799</v>
      </c>
      <c r="B52" s="60">
        <v>237517</v>
      </c>
      <c r="C52" s="60">
        <v>133590</v>
      </c>
      <c r="D52" s="60">
        <v>237224</v>
      </c>
      <c r="E52" s="60">
        <v>608331</v>
      </c>
      <c r="F52" s="60"/>
      <c r="G52" s="60">
        <v>119409</v>
      </c>
      <c r="H52" s="60">
        <v>57604</v>
      </c>
      <c r="I52" s="60">
        <v>37212</v>
      </c>
      <c r="J52" s="60">
        <v>214225</v>
      </c>
      <c r="K52" s="60"/>
      <c r="L52" s="60">
        <v>11876</v>
      </c>
      <c r="M52" s="60">
        <v>6680</v>
      </c>
      <c r="N52" s="60">
        <v>11861</v>
      </c>
      <c r="O52" s="60">
        <v>30417</v>
      </c>
      <c r="P52" s="60"/>
      <c r="Q52" s="60">
        <v>5970</v>
      </c>
      <c r="R52" s="60">
        <v>2880</v>
      </c>
      <c r="S52" s="60">
        <v>1861</v>
      </c>
      <c r="T52" s="60">
        <v>10711</v>
      </c>
      <c r="U52" s="115"/>
      <c r="V52" s="112" t="s">
        <v>97</v>
      </c>
      <c r="W52" s="112" t="s">
        <v>97</v>
      </c>
      <c r="X52" s="112" t="s">
        <v>97</v>
      </c>
      <c r="Y52" s="112" t="s">
        <v>97</v>
      </c>
      <c r="Z52" s="112"/>
      <c r="AA52" s="112" t="s">
        <v>97</v>
      </c>
      <c r="AB52" s="112" t="s">
        <v>97</v>
      </c>
      <c r="AC52" s="112" t="s">
        <v>97</v>
      </c>
      <c r="AD52" s="112" t="s">
        <v>97</v>
      </c>
      <c r="AF52" s="114">
        <f t="shared" si="63"/>
        <v>1.9836839845427168E-2</v>
      </c>
      <c r="AG52" s="114">
        <f t="shared" si="64"/>
        <v>-1.5039811265113556E-2</v>
      </c>
      <c r="AH52" s="114">
        <f t="shared" si="65"/>
        <v>1.2117074835736874E-2</v>
      </c>
      <c r="AI52" s="114">
        <f t="shared" si="66"/>
        <v>8.9895840244145209E-3</v>
      </c>
      <c r="AJ52" s="114"/>
      <c r="AK52" s="114">
        <f t="shared" si="67"/>
        <v>1.807639836289221E-2</v>
      </c>
      <c r="AL52" s="114">
        <f t="shared" si="68"/>
        <v>2.673796791443861E-2</v>
      </c>
      <c r="AM52" s="114">
        <f t="shared" si="69"/>
        <v>-1.6384778012685008E-2</v>
      </c>
      <c r="AN52" s="114">
        <f t="shared" si="70"/>
        <v>1.429924242424252E-2</v>
      </c>
    </row>
    <row r="53" spans="1:40">
      <c r="A53" s="54">
        <v>43830</v>
      </c>
      <c r="B53" s="60">
        <v>242356</v>
      </c>
      <c r="C53" s="60">
        <v>150513</v>
      </c>
      <c r="D53" s="60">
        <v>247015</v>
      </c>
      <c r="E53" s="60">
        <v>639884</v>
      </c>
      <c r="F53" s="60"/>
      <c r="G53" s="60">
        <v>124358</v>
      </c>
      <c r="H53" s="60">
        <v>70732</v>
      </c>
      <c r="I53" s="60">
        <v>38387</v>
      </c>
      <c r="J53" s="60">
        <v>233476</v>
      </c>
      <c r="K53" s="60"/>
      <c r="L53" s="60">
        <v>11541</v>
      </c>
      <c r="M53" s="60">
        <v>7167</v>
      </c>
      <c r="N53" s="60">
        <v>11763</v>
      </c>
      <c r="O53" s="60">
        <v>30471</v>
      </c>
      <c r="P53" s="60"/>
      <c r="Q53" s="60">
        <v>5922</v>
      </c>
      <c r="R53" s="60">
        <v>3368</v>
      </c>
      <c r="S53" s="60">
        <v>1828</v>
      </c>
      <c r="T53" s="60">
        <v>11118</v>
      </c>
      <c r="U53" s="115"/>
      <c r="V53" s="112" t="s">
        <v>97</v>
      </c>
      <c r="W53" s="112" t="s">
        <v>97</v>
      </c>
      <c r="X53" s="112" t="s">
        <v>97</v>
      </c>
      <c r="Y53" s="112" t="s">
        <v>97</v>
      </c>
      <c r="Z53" s="112"/>
      <c r="AA53" s="112" t="s">
        <v>97</v>
      </c>
      <c r="AB53" s="112" t="s">
        <v>97</v>
      </c>
      <c r="AC53" s="112" t="s">
        <v>97</v>
      </c>
      <c r="AD53" s="112" t="s">
        <v>97</v>
      </c>
      <c r="AF53" s="114">
        <f t="shared" si="63"/>
        <v>-2.8208150892556461E-2</v>
      </c>
      <c r="AG53" s="114">
        <f t="shared" si="64"/>
        <v>7.2904191616766534E-2</v>
      </c>
      <c r="AH53" s="114">
        <f t="shared" si="65"/>
        <v>-8.2623724812410648E-3</v>
      </c>
      <c r="AI53" s="114">
        <f t="shared" si="66"/>
        <v>1.7753230101587025E-3</v>
      </c>
      <c r="AJ53" s="114"/>
      <c r="AK53" s="114">
        <f t="shared" si="67"/>
        <v>-8.040201005025116E-3</v>
      </c>
      <c r="AL53" s="114">
        <f t="shared" si="68"/>
        <v>0.16944444444444451</v>
      </c>
      <c r="AM53" s="114">
        <f t="shared" si="69"/>
        <v>-1.7732401934443809E-2</v>
      </c>
      <c r="AN53" s="114">
        <f t="shared" si="70"/>
        <v>3.7998319484642051E-2</v>
      </c>
    </row>
    <row r="54" spans="1:40">
      <c r="A54" s="54">
        <v>43861</v>
      </c>
      <c r="B54" s="60">
        <v>244764</v>
      </c>
      <c r="C54" s="60">
        <v>172467</v>
      </c>
      <c r="D54" s="60">
        <v>264776</v>
      </c>
      <c r="E54" s="60">
        <v>682007</v>
      </c>
      <c r="F54" s="60"/>
      <c r="G54" s="60">
        <v>123941</v>
      </c>
      <c r="H54" s="60">
        <v>84293</v>
      </c>
      <c r="I54" s="60">
        <v>43839</v>
      </c>
      <c r="J54" s="60">
        <v>252072</v>
      </c>
      <c r="K54" s="60"/>
      <c r="L54" s="60">
        <v>11655</v>
      </c>
      <c r="M54" s="60">
        <v>8213</v>
      </c>
      <c r="N54" s="60">
        <v>12608</v>
      </c>
      <c r="O54" s="60">
        <v>32477</v>
      </c>
      <c r="P54" s="60"/>
      <c r="Q54" s="60">
        <v>5902</v>
      </c>
      <c r="R54" s="60">
        <v>4014</v>
      </c>
      <c r="S54" s="60">
        <v>2088</v>
      </c>
      <c r="T54" s="60">
        <v>12003</v>
      </c>
      <c r="U54" s="115"/>
      <c r="V54" s="114">
        <f>L54/L42-1</f>
        <v>-0.28130973669605974</v>
      </c>
      <c r="W54" s="114">
        <f t="shared" ref="W54:AD54" si="71">M54/M42-1</f>
        <v>-9.1080123948649838E-2</v>
      </c>
      <c r="X54" s="114">
        <f t="shared" si="71"/>
        <v>-0.2235496982386993</v>
      </c>
      <c r="Y54" s="114">
        <f t="shared" si="71"/>
        <v>-0.21723306820920707</v>
      </c>
      <c r="Z54" s="114"/>
      <c r="AA54" s="114">
        <f t="shared" si="71"/>
        <v>4.8685145700070986E-2</v>
      </c>
      <c r="AB54" s="114">
        <f t="shared" si="71"/>
        <v>4.0435458786936218E-2</v>
      </c>
      <c r="AC54" s="114">
        <f t="shared" si="71"/>
        <v>-0.10270734851740437</v>
      </c>
      <c r="AD54" s="114">
        <f t="shared" si="71"/>
        <v>1.6083975281469653E-2</v>
      </c>
      <c r="AF54" s="114">
        <f t="shared" si="63"/>
        <v>9.8778268780868039E-3</v>
      </c>
      <c r="AG54" s="114">
        <f t="shared" si="64"/>
        <v>0.14594670015348132</v>
      </c>
      <c r="AH54" s="114">
        <f t="shared" si="65"/>
        <v>7.1835416135339614E-2</v>
      </c>
      <c r="AI54" s="114">
        <f t="shared" si="66"/>
        <v>6.5833087197663342E-2</v>
      </c>
      <c r="AJ54" s="114"/>
      <c r="AK54" s="114">
        <f t="shared" si="67"/>
        <v>-3.3772374197905686E-3</v>
      </c>
      <c r="AL54" s="114">
        <f t="shared" si="68"/>
        <v>0.19180522565320657</v>
      </c>
      <c r="AM54" s="114">
        <f t="shared" si="69"/>
        <v>0.14223194748358869</v>
      </c>
      <c r="AN54" s="114">
        <f t="shared" si="70"/>
        <v>7.9600647598488949E-2</v>
      </c>
    </row>
    <row r="55" spans="1:40">
      <c r="A55" s="54">
        <v>43890</v>
      </c>
      <c r="B55" s="60">
        <v>220475</v>
      </c>
      <c r="C55" s="60">
        <v>164165</v>
      </c>
      <c r="D55" s="60">
        <v>232218</v>
      </c>
      <c r="E55" s="60">
        <v>616858</v>
      </c>
      <c r="F55" s="60"/>
      <c r="G55" s="60">
        <v>124973</v>
      </c>
      <c r="H55" s="60">
        <v>73786</v>
      </c>
      <c r="I55" s="60">
        <v>40097</v>
      </c>
      <c r="J55" s="60">
        <v>238856</v>
      </c>
      <c r="K55" s="60"/>
      <c r="L55" s="60">
        <v>11604</v>
      </c>
      <c r="M55" s="60">
        <v>8640</v>
      </c>
      <c r="N55" s="60">
        <v>12222</v>
      </c>
      <c r="O55" s="60">
        <v>32466</v>
      </c>
      <c r="P55" s="60"/>
      <c r="Q55" s="60">
        <v>6578</v>
      </c>
      <c r="R55" s="60">
        <v>3883</v>
      </c>
      <c r="S55" s="60">
        <v>2110</v>
      </c>
      <c r="T55" s="60">
        <v>12571</v>
      </c>
      <c r="U55" s="115"/>
      <c r="V55" s="114">
        <f t="shared" ref="V55:V65" si="72">L55/L43-1</f>
        <v>-0.27064739157762419</v>
      </c>
      <c r="W55" s="114">
        <f t="shared" ref="W55:W66" si="73">M55/M43-1</f>
        <v>-1.1328527291452062E-2</v>
      </c>
      <c r="X55" s="114">
        <f t="shared" ref="X55:X66" si="74">N55/N43-1</f>
        <v>-0.19997381684885773</v>
      </c>
      <c r="Y55" s="114">
        <f t="shared" ref="Y55:Y66" si="75">O55/O43-1</f>
        <v>-0.18684566447928663</v>
      </c>
      <c r="Z55" s="114"/>
      <c r="AA55" s="114">
        <f t="shared" ref="AA55:AA66" si="76">Q55/Q43-1</f>
        <v>3.819444444444442E-2</v>
      </c>
      <c r="AB55" s="114">
        <f t="shared" ref="AB55:AB66" si="77">R55/R43-1</f>
        <v>-7.9202861522739143E-3</v>
      </c>
      <c r="AC55" s="114">
        <f t="shared" ref="AC55:AC66" si="78">S55/S43-1</f>
        <v>-9.0517241379310387E-2</v>
      </c>
      <c r="AD55" s="114">
        <f t="shared" ref="AD55:AD66" si="79">T55/T43-1</f>
        <v>7.9554494828881772E-5</v>
      </c>
      <c r="AF55" s="114">
        <f t="shared" si="63"/>
        <v>-4.3758043758044263E-3</v>
      </c>
      <c r="AG55" s="114">
        <f t="shared" si="64"/>
        <v>5.1990746377693853E-2</v>
      </c>
      <c r="AH55" s="114">
        <f t="shared" si="65"/>
        <v>-3.0615482233502522E-2</v>
      </c>
      <c r="AI55" s="114">
        <f t="shared" si="66"/>
        <v>-3.3870123471990699E-4</v>
      </c>
      <c r="AJ55" s="114"/>
      <c r="AK55" s="114">
        <f t="shared" si="67"/>
        <v>0.11453744493392071</v>
      </c>
      <c r="AL55" s="114">
        <f t="shared" si="68"/>
        <v>-3.2635774788241201E-2</v>
      </c>
      <c r="AM55" s="114">
        <f t="shared" si="69"/>
        <v>1.0536398467432928E-2</v>
      </c>
      <c r="AN55" s="114">
        <f t="shared" si="70"/>
        <v>4.7321502957593964E-2</v>
      </c>
    </row>
    <row r="56" spans="1:40">
      <c r="A56" s="54">
        <v>43921</v>
      </c>
      <c r="B56" s="60">
        <v>389091</v>
      </c>
      <c r="C56" s="60">
        <v>298916</v>
      </c>
      <c r="D56" s="60">
        <v>415538</v>
      </c>
      <c r="E56" s="60">
        <v>1103545</v>
      </c>
      <c r="F56" s="60"/>
      <c r="G56" s="60">
        <v>245383</v>
      </c>
      <c r="H56" s="60">
        <v>198832</v>
      </c>
      <c r="I56" s="60">
        <v>70992</v>
      </c>
      <c r="J56" s="60">
        <v>515208</v>
      </c>
      <c r="K56" s="60"/>
      <c r="L56" s="60">
        <v>17686</v>
      </c>
      <c r="M56" s="60">
        <v>13587</v>
      </c>
      <c r="N56" s="60">
        <v>18888</v>
      </c>
      <c r="O56" s="60">
        <v>50161</v>
      </c>
      <c r="P56" s="60"/>
      <c r="Q56" s="60">
        <v>11154</v>
      </c>
      <c r="R56" s="60">
        <v>9038</v>
      </c>
      <c r="S56" s="60">
        <v>3227</v>
      </c>
      <c r="T56" s="60">
        <v>23419</v>
      </c>
      <c r="U56" s="115"/>
      <c r="V56" s="114">
        <f t="shared" si="72"/>
        <v>0.21586690499106287</v>
      </c>
      <c r="W56" s="114">
        <f t="shared" si="73"/>
        <v>0.41915604762899528</v>
      </c>
      <c r="X56" s="114">
        <f t="shared" si="74"/>
        <v>0.30640475861114957</v>
      </c>
      <c r="Y56" s="114">
        <f t="shared" si="75"/>
        <v>0.30024884649281969</v>
      </c>
      <c r="Z56" s="114"/>
      <c r="AA56" s="114">
        <f t="shared" si="76"/>
        <v>1.0473568281938328</v>
      </c>
      <c r="AB56" s="114">
        <f t="shared" si="77"/>
        <v>1.583023721063161</v>
      </c>
      <c r="AC56" s="114">
        <f t="shared" si="78"/>
        <v>0.35134003350083742</v>
      </c>
      <c r="AD56" s="114">
        <f t="shared" si="79"/>
        <v>1.0660785178650198</v>
      </c>
      <c r="AF56" s="114">
        <f t="shared" si="63"/>
        <v>0.52412961047914508</v>
      </c>
      <c r="AG56" s="114">
        <f t="shared" si="64"/>
        <v>0.57256944444444446</v>
      </c>
      <c r="AH56" s="114">
        <f t="shared" si="65"/>
        <v>0.54540991654393722</v>
      </c>
      <c r="AI56" s="114">
        <f t="shared" si="66"/>
        <v>0.5450317254974435</v>
      </c>
      <c r="AJ56" s="114"/>
      <c r="AK56" s="114">
        <f t="shared" si="67"/>
        <v>0.69565217391304346</v>
      </c>
      <c r="AL56" s="114">
        <f t="shared" si="68"/>
        <v>1.3275817666752512</v>
      </c>
      <c r="AM56" s="114">
        <f t="shared" si="69"/>
        <v>0.52938388625592414</v>
      </c>
      <c r="AN56" s="114">
        <f t="shared" si="70"/>
        <v>0.86293850926736138</v>
      </c>
    </row>
    <row r="57" spans="1:40">
      <c r="A57" s="54">
        <v>43951</v>
      </c>
      <c r="B57" s="60">
        <v>326323</v>
      </c>
      <c r="C57" s="60">
        <v>219633</v>
      </c>
      <c r="D57" s="60">
        <v>345653</v>
      </c>
      <c r="E57" s="60">
        <v>891609</v>
      </c>
      <c r="F57" s="60"/>
      <c r="G57" s="60">
        <v>139495</v>
      </c>
      <c r="H57" s="60">
        <v>95628</v>
      </c>
      <c r="I57" s="60">
        <v>44286</v>
      </c>
      <c r="J57" s="60">
        <v>279409</v>
      </c>
      <c r="K57" s="60"/>
      <c r="L57" s="60">
        <v>15539</v>
      </c>
      <c r="M57" s="60">
        <v>10459</v>
      </c>
      <c r="N57" s="60">
        <v>16460</v>
      </c>
      <c r="O57" s="60">
        <v>42458</v>
      </c>
      <c r="P57" s="60"/>
      <c r="Q57" s="60">
        <v>6643</v>
      </c>
      <c r="R57" s="60">
        <v>4554</v>
      </c>
      <c r="S57" s="60">
        <v>2109</v>
      </c>
      <c r="T57" s="60">
        <v>13305</v>
      </c>
      <c r="U57" s="115"/>
      <c r="V57" s="114">
        <f t="shared" si="72"/>
        <v>7.588451152807596E-2</v>
      </c>
      <c r="W57" s="114">
        <f t="shared" si="73"/>
        <v>0.1226921425504508</v>
      </c>
      <c r="X57" s="114">
        <f t="shared" si="74"/>
        <v>0.17103016505406954</v>
      </c>
      <c r="Y57" s="114">
        <f t="shared" si="75"/>
        <v>0.12278196482877157</v>
      </c>
      <c r="Z57" s="114"/>
      <c r="AA57" s="114">
        <f t="shared" si="76"/>
        <v>0.10275564409030546</v>
      </c>
      <c r="AB57" s="114">
        <f t="shared" si="77"/>
        <v>7.7614765735920521E-2</v>
      </c>
      <c r="AC57" s="114">
        <f t="shared" si="78"/>
        <v>0</v>
      </c>
      <c r="AD57" s="114">
        <f t="shared" si="79"/>
        <v>7.6543409660975836E-2</v>
      </c>
      <c r="AF57" s="114">
        <f t="shared" si="63"/>
        <v>-0.12139545403143726</v>
      </c>
      <c r="AG57" s="114">
        <f t="shared" si="64"/>
        <v>-0.23022006329579747</v>
      </c>
      <c r="AH57" s="114">
        <f t="shared" si="65"/>
        <v>-0.12854722575180011</v>
      </c>
      <c r="AI57" s="114">
        <f t="shared" si="66"/>
        <v>-0.1535655190287275</v>
      </c>
      <c r="AJ57" s="114"/>
      <c r="AK57" s="114">
        <f t="shared" si="67"/>
        <v>-0.40442890442890445</v>
      </c>
      <c r="AL57" s="114">
        <f t="shared" si="68"/>
        <v>-0.49612746182783807</v>
      </c>
      <c r="AM57" s="114">
        <f t="shared" si="69"/>
        <v>-0.34645181282925319</v>
      </c>
      <c r="AN57" s="114">
        <f t="shared" si="70"/>
        <v>-0.43187155728254834</v>
      </c>
    </row>
    <row r="58" spans="1:40">
      <c r="A58" s="54">
        <v>43982</v>
      </c>
      <c r="B58" s="60">
        <v>268732</v>
      </c>
      <c r="C58" s="60">
        <v>177490</v>
      </c>
      <c r="D58" s="60">
        <v>275376</v>
      </c>
      <c r="E58" s="60">
        <v>721598</v>
      </c>
      <c r="F58" s="60"/>
      <c r="G58" s="60">
        <v>124656</v>
      </c>
      <c r="H58" s="60">
        <v>73069</v>
      </c>
      <c r="I58" s="60">
        <v>36362</v>
      </c>
      <c r="J58" s="60">
        <v>234087</v>
      </c>
      <c r="K58" s="60"/>
      <c r="L58" s="60">
        <v>13437</v>
      </c>
      <c r="M58" s="60">
        <v>8874</v>
      </c>
      <c r="N58" s="60">
        <v>13769</v>
      </c>
      <c r="O58" s="60">
        <v>36080</v>
      </c>
      <c r="P58" s="60"/>
      <c r="Q58" s="60">
        <v>6233</v>
      </c>
      <c r="R58" s="60">
        <v>3653</v>
      </c>
      <c r="S58" s="60">
        <v>1818</v>
      </c>
      <c r="T58" s="60">
        <v>11704</v>
      </c>
      <c r="U58" s="115"/>
      <c r="V58" s="114">
        <f t="shared" si="72"/>
        <v>-5.5506216696269428E-3</v>
      </c>
      <c r="W58" s="114">
        <f t="shared" si="73"/>
        <v>-1.7710870046491078E-2</v>
      </c>
      <c r="X58" s="114">
        <f t="shared" si="74"/>
        <v>-3.123900654330547E-2</v>
      </c>
      <c r="Y58" s="114">
        <f t="shared" si="75"/>
        <v>-1.8471666802687747E-2</v>
      </c>
      <c r="Z58" s="114"/>
      <c r="AA58" s="114">
        <f t="shared" si="76"/>
        <v>1.8796992481203034E-2</v>
      </c>
      <c r="AB58" s="114">
        <f t="shared" si="77"/>
        <v>-0.13681474480151223</v>
      </c>
      <c r="AC58" s="114">
        <f t="shared" si="78"/>
        <v>-0.15988909426987064</v>
      </c>
      <c r="AD58" s="114">
        <f t="shared" si="79"/>
        <v>-6.4652761128426439E-2</v>
      </c>
      <c r="AF58" s="114">
        <f t="shared" si="63"/>
        <v>-0.13527254006049294</v>
      </c>
      <c r="AG58" s="114">
        <f t="shared" si="64"/>
        <v>-0.15154412467731138</v>
      </c>
      <c r="AH58" s="114">
        <f t="shared" si="65"/>
        <v>-0.16348724179829888</v>
      </c>
      <c r="AI58" s="114">
        <f t="shared" si="66"/>
        <v>-0.15021903999246311</v>
      </c>
      <c r="AJ58" s="114"/>
      <c r="AK58" s="114">
        <f t="shared" si="67"/>
        <v>-6.1719102814993265E-2</v>
      </c>
      <c r="AL58" s="114">
        <f t="shared" si="68"/>
        <v>-0.19784804567413261</v>
      </c>
      <c r="AM58" s="114">
        <f t="shared" si="69"/>
        <v>-0.13798008534850636</v>
      </c>
      <c r="AN58" s="114">
        <f t="shared" si="70"/>
        <v>-0.12033070274332958</v>
      </c>
    </row>
    <row r="59" spans="1:40">
      <c r="A59" s="54">
        <v>44012</v>
      </c>
      <c r="B59" s="60">
        <v>270118</v>
      </c>
      <c r="C59" s="60">
        <v>172944</v>
      </c>
      <c r="D59" s="60">
        <v>260272</v>
      </c>
      <c r="E59" s="60">
        <v>703334</v>
      </c>
      <c r="F59" s="60"/>
      <c r="G59" s="60">
        <v>137234</v>
      </c>
      <c r="H59" s="60">
        <v>68018</v>
      </c>
      <c r="I59" s="60">
        <v>38406</v>
      </c>
      <c r="J59" s="60">
        <v>243658</v>
      </c>
      <c r="K59" s="60"/>
      <c r="L59" s="60">
        <v>12278</v>
      </c>
      <c r="M59" s="60">
        <v>7861</v>
      </c>
      <c r="N59" s="60">
        <v>11831</v>
      </c>
      <c r="O59" s="60">
        <v>31970</v>
      </c>
      <c r="P59" s="60"/>
      <c r="Q59" s="60">
        <v>6238</v>
      </c>
      <c r="R59" s="60">
        <v>3092</v>
      </c>
      <c r="S59" s="60">
        <v>1746</v>
      </c>
      <c r="T59" s="60">
        <v>11075</v>
      </c>
      <c r="U59" s="115"/>
      <c r="V59" s="114">
        <f t="shared" si="72"/>
        <v>-0.12256128064032012</v>
      </c>
      <c r="W59" s="114">
        <f t="shared" si="73"/>
        <v>-9.8198921647355775E-2</v>
      </c>
      <c r="X59" s="114">
        <f t="shared" si="74"/>
        <v>-0.18965753424657539</v>
      </c>
      <c r="Y59" s="114">
        <f t="shared" si="75"/>
        <v>-0.14312516751541138</v>
      </c>
      <c r="Z59" s="114"/>
      <c r="AA59" s="114">
        <f t="shared" si="76"/>
        <v>-7.8309692671394759E-2</v>
      </c>
      <c r="AB59" s="114">
        <f t="shared" si="77"/>
        <v>-0.17765957446808511</v>
      </c>
      <c r="AC59" s="114">
        <f t="shared" si="78"/>
        <v>-0.16017316017316019</v>
      </c>
      <c r="AD59" s="114">
        <f t="shared" si="79"/>
        <v>-0.12145010312549576</v>
      </c>
      <c r="AF59" s="114">
        <f t="shared" si="63"/>
        <v>-8.6254372255711864E-2</v>
      </c>
      <c r="AG59" s="114">
        <f t="shared" si="64"/>
        <v>-0.11415370745999553</v>
      </c>
      <c r="AH59" s="114">
        <f t="shared" si="65"/>
        <v>-0.14075096230663087</v>
      </c>
      <c r="AI59" s="114">
        <f t="shared" si="66"/>
        <v>-0.11391352549889133</v>
      </c>
      <c r="AJ59" s="114"/>
      <c r="AK59" s="114">
        <f t="shared" si="67"/>
        <v>8.0218193486292222E-4</v>
      </c>
      <c r="AL59" s="114">
        <f t="shared" si="68"/>
        <v>-0.15357240624144541</v>
      </c>
      <c r="AM59" s="114">
        <f t="shared" si="69"/>
        <v>-3.9603960396039639E-2</v>
      </c>
      <c r="AN59" s="114">
        <f t="shared" si="70"/>
        <v>-5.3742310321257647E-2</v>
      </c>
    </row>
    <row r="60" spans="1:40">
      <c r="A60" s="54">
        <v>44043</v>
      </c>
      <c r="B60" s="60">
        <v>251424</v>
      </c>
      <c r="C60" s="60">
        <v>164374</v>
      </c>
      <c r="D60" s="60">
        <v>243167</v>
      </c>
      <c r="E60" s="60">
        <v>658965</v>
      </c>
      <c r="F60" s="60"/>
      <c r="G60" s="60">
        <v>137812</v>
      </c>
      <c r="H60" s="60">
        <v>69322</v>
      </c>
      <c r="I60" s="60">
        <v>37485</v>
      </c>
      <c r="J60" s="60">
        <v>244619</v>
      </c>
      <c r="K60" s="60"/>
      <c r="L60" s="60">
        <v>11428</v>
      </c>
      <c r="M60" s="60">
        <v>7472</v>
      </c>
      <c r="N60" s="60">
        <v>11053</v>
      </c>
      <c r="O60" s="60">
        <v>29953</v>
      </c>
      <c r="P60" s="60"/>
      <c r="Q60" s="60">
        <v>6264</v>
      </c>
      <c r="R60" s="60">
        <v>3454</v>
      </c>
      <c r="S60" s="60">
        <v>1704</v>
      </c>
      <c r="T60" s="60">
        <v>11119</v>
      </c>
      <c r="U60" s="115"/>
      <c r="V60" s="114">
        <f t="shared" si="72"/>
        <v>-4.5200100259002451E-2</v>
      </c>
      <c r="W60" s="114">
        <f t="shared" si="73"/>
        <v>2.4403619413216449E-2</v>
      </c>
      <c r="X60" s="114">
        <f t="shared" si="74"/>
        <v>-0.14238050900062071</v>
      </c>
      <c r="Y60" s="114">
        <f t="shared" si="75"/>
        <v>-6.8335925349922277E-2</v>
      </c>
      <c r="Z60" s="114"/>
      <c r="AA60" s="114">
        <f t="shared" si="76"/>
        <v>0.22968197879858665</v>
      </c>
      <c r="AB60" s="114">
        <f t="shared" si="77"/>
        <v>0.11347517730496448</v>
      </c>
      <c r="AC60" s="114">
        <f t="shared" si="78"/>
        <v>-9.745762711864403E-2</v>
      </c>
      <c r="AD60" s="114">
        <f t="shared" si="79"/>
        <v>0.10263784212614047</v>
      </c>
      <c r="AF60" s="114">
        <f t="shared" si="63"/>
        <v>-6.9229516207851449E-2</v>
      </c>
      <c r="AG60" s="114">
        <f t="shared" si="64"/>
        <v>-4.9484798371708383E-2</v>
      </c>
      <c r="AH60" s="114">
        <f t="shared" si="65"/>
        <v>-6.5759445524469662E-2</v>
      </c>
      <c r="AI60" s="114">
        <f t="shared" si="66"/>
        <v>-6.3090397247419494E-2</v>
      </c>
      <c r="AJ60" s="114"/>
      <c r="AK60" s="114">
        <f t="shared" si="67"/>
        <v>4.1680025649246666E-3</v>
      </c>
      <c r="AL60" s="114">
        <f t="shared" si="68"/>
        <v>0.11707632600258733</v>
      </c>
      <c r="AM60" s="114">
        <f t="shared" si="69"/>
        <v>-2.4054982817869441E-2</v>
      </c>
      <c r="AN60" s="114">
        <f t="shared" si="70"/>
        <v>3.9729119638827193E-3</v>
      </c>
    </row>
    <row r="61" spans="1:40">
      <c r="A61" s="54">
        <v>44074</v>
      </c>
      <c r="B61" s="60">
        <v>221687</v>
      </c>
      <c r="C61" s="60">
        <v>144727</v>
      </c>
      <c r="D61" s="60">
        <v>223884</v>
      </c>
      <c r="E61" s="60">
        <v>590298</v>
      </c>
      <c r="F61" s="60"/>
      <c r="G61" s="60">
        <v>116548</v>
      </c>
      <c r="H61" s="60">
        <v>52076</v>
      </c>
      <c r="I61" s="60">
        <v>33540</v>
      </c>
      <c r="J61" s="60">
        <v>202163</v>
      </c>
      <c r="K61" s="60"/>
      <c r="L61" s="60">
        <v>10557</v>
      </c>
      <c r="M61" s="60">
        <v>6892</v>
      </c>
      <c r="N61" s="60">
        <v>10661</v>
      </c>
      <c r="O61" s="60">
        <v>28109</v>
      </c>
      <c r="P61" s="60"/>
      <c r="Q61" s="60">
        <v>5550</v>
      </c>
      <c r="R61" s="60">
        <v>2480</v>
      </c>
      <c r="S61" s="60">
        <v>1597</v>
      </c>
      <c r="T61" s="60">
        <v>9627</v>
      </c>
      <c r="U61" s="115"/>
      <c r="V61" s="114">
        <f t="shared" si="72"/>
        <v>-2.6196845309473304E-2</v>
      </c>
      <c r="W61" s="114">
        <f t="shared" si="73"/>
        <v>-8.2290279627163732E-2</v>
      </c>
      <c r="X61" s="114">
        <f t="shared" si="74"/>
        <v>-0.10509527407034336</v>
      </c>
      <c r="Y61" s="114">
        <f t="shared" si="75"/>
        <v>-7.120671424795133E-2</v>
      </c>
      <c r="Z61" s="114"/>
      <c r="AA61" s="114">
        <f t="shared" si="76"/>
        <v>-7.807308970099669E-2</v>
      </c>
      <c r="AB61" s="114">
        <f t="shared" si="77"/>
        <v>-0.22061596480201129</v>
      </c>
      <c r="AC61" s="114">
        <f t="shared" si="78"/>
        <v>-0.21600392734413354</v>
      </c>
      <c r="AD61" s="114">
        <f t="shared" si="79"/>
        <v>-0.14335290977042181</v>
      </c>
      <c r="AF61" s="114">
        <f t="shared" si="63"/>
        <v>-7.6216310815540811E-2</v>
      </c>
      <c r="AG61" s="114">
        <f t="shared" si="64"/>
        <v>-7.7623126338329795E-2</v>
      </c>
      <c r="AH61" s="114">
        <f t="shared" si="65"/>
        <v>-3.5465484483850562E-2</v>
      </c>
      <c r="AI61" s="114">
        <f t="shared" si="66"/>
        <v>-6.1563115547691338E-2</v>
      </c>
      <c r="AJ61" s="114"/>
      <c r="AK61" s="114">
        <f t="shared" si="67"/>
        <v>-0.11398467432950188</v>
      </c>
      <c r="AL61" s="114">
        <f t="shared" si="68"/>
        <v>-0.2819918934568616</v>
      </c>
      <c r="AM61" s="114">
        <f t="shared" si="69"/>
        <v>-6.2793427230046994E-2</v>
      </c>
      <c r="AN61" s="114">
        <f t="shared" si="70"/>
        <v>-0.13418472884252186</v>
      </c>
    </row>
    <row r="62" spans="1:40">
      <c r="A62" s="54">
        <v>44104</v>
      </c>
      <c r="B62" s="60">
        <v>240526</v>
      </c>
      <c r="C62" s="60">
        <v>159144</v>
      </c>
      <c r="D62" s="60">
        <v>230526</v>
      </c>
      <c r="E62" s="60">
        <v>630196</v>
      </c>
      <c r="F62" s="60"/>
      <c r="G62" s="60">
        <v>122539</v>
      </c>
      <c r="H62" s="60">
        <v>59671</v>
      </c>
      <c r="I62" s="60">
        <v>35963</v>
      </c>
      <c r="J62" s="60">
        <v>218173</v>
      </c>
      <c r="K62" s="60"/>
      <c r="L62" s="60">
        <v>11454</v>
      </c>
      <c r="M62" s="60">
        <v>7578</v>
      </c>
      <c r="N62" s="60">
        <v>10977</v>
      </c>
      <c r="O62" s="60">
        <v>30009</v>
      </c>
      <c r="P62" s="60"/>
      <c r="Q62" s="60">
        <v>5835</v>
      </c>
      <c r="R62" s="60">
        <v>2841</v>
      </c>
      <c r="S62" s="60">
        <v>1713</v>
      </c>
      <c r="T62" s="60">
        <v>10389</v>
      </c>
      <c r="U62" s="115"/>
      <c r="V62" s="114">
        <f t="shared" si="72"/>
        <v>-4.645354645354649E-2</v>
      </c>
      <c r="W62" s="114">
        <f t="shared" si="73"/>
        <v>4.2796202009082185E-2</v>
      </c>
      <c r="X62" s="114">
        <f t="shared" si="74"/>
        <v>-0.10318627450980389</v>
      </c>
      <c r="Y62" s="114">
        <f t="shared" si="75"/>
        <v>-4.7907611282083873E-2</v>
      </c>
      <c r="Z62" s="114"/>
      <c r="AA62" s="114">
        <f t="shared" si="76"/>
        <v>-1.8172640080767244E-2</v>
      </c>
      <c r="AB62" s="114">
        <f t="shared" si="77"/>
        <v>-0.17051094890510954</v>
      </c>
      <c r="AC62" s="114">
        <f t="shared" si="78"/>
        <v>-9.9369085173501626E-2</v>
      </c>
      <c r="AD62" s="114">
        <f t="shared" si="79"/>
        <v>-7.817213842058568E-2</v>
      </c>
      <c r="AF62" s="114">
        <f t="shared" si="63"/>
        <v>8.4967320261437829E-2</v>
      </c>
      <c r="AG62" s="114">
        <f t="shared" si="64"/>
        <v>9.9535693557748051E-2</v>
      </c>
      <c r="AH62" s="114">
        <f t="shared" si="65"/>
        <v>2.9640746646655947E-2</v>
      </c>
      <c r="AI62" s="114">
        <f t="shared" si="66"/>
        <v>6.7594009036251679E-2</v>
      </c>
      <c r="AJ62" s="114"/>
      <c r="AK62" s="114">
        <f t="shared" si="67"/>
        <v>5.1351351351351271E-2</v>
      </c>
      <c r="AL62" s="114">
        <f t="shared" si="68"/>
        <v>0.14556451612903221</v>
      </c>
      <c r="AM62" s="114">
        <f t="shared" si="69"/>
        <v>7.2636192861615489E-2</v>
      </c>
      <c r="AN62" s="114">
        <f t="shared" si="70"/>
        <v>7.915238392022439E-2</v>
      </c>
    </row>
    <row r="63" spans="1:40">
      <c r="A63" s="54">
        <v>44135</v>
      </c>
      <c r="B63" s="60">
        <v>272792</v>
      </c>
      <c r="C63" s="60">
        <v>164285</v>
      </c>
      <c r="D63" s="60">
        <v>242383</v>
      </c>
      <c r="E63" s="60">
        <v>679460</v>
      </c>
      <c r="F63" s="60"/>
      <c r="G63" s="60">
        <v>148857</v>
      </c>
      <c r="H63" s="60">
        <v>60801</v>
      </c>
      <c r="I63" s="60">
        <v>41941</v>
      </c>
      <c r="J63" s="60">
        <v>251600</v>
      </c>
      <c r="K63" s="60"/>
      <c r="L63" s="60">
        <v>12400</v>
      </c>
      <c r="M63" s="60">
        <v>7468</v>
      </c>
      <c r="N63" s="60">
        <v>11017</v>
      </c>
      <c r="O63" s="60">
        <v>30885</v>
      </c>
      <c r="P63" s="60"/>
      <c r="Q63" s="60">
        <v>6766</v>
      </c>
      <c r="R63" s="60">
        <v>2764</v>
      </c>
      <c r="S63" s="60">
        <v>1906</v>
      </c>
      <c r="T63" s="60">
        <v>11436</v>
      </c>
      <c r="U63" s="115"/>
      <c r="V63" s="114">
        <f t="shared" si="72"/>
        <v>6.4834693001288191E-2</v>
      </c>
      <c r="W63" s="114">
        <f t="shared" si="73"/>
        <v>0.10115010321439111</v>
      </c>
      <c r="X63" s="114">
        <f t="shared" si="74"/>
        <v>-5.9902722075262371E-2</v>
      </c>
      <c r="Y63" s="114">
        <f t="shared" si="75"/>
        <v>2.4514031712333351E-2</v>
      </c>
      <c r="Z63" s="114"/>
      <c r="AA63" s="114">
        <f t="shared" si="76"/>
        <v>0.15381991814461116</v>
      </c>
      <c r="AB63" s="114">
        <f t="shared" si="77"/>
        <v>-1.461675579322641E-2</v>
      </c>
      <c r="AC63" s="114">
        <f t="shared" si="78"/>
        <v>7.3995771670190003E-3</v>
      </c>
      <c r="AD63" s="114">
        <f t="shared" si="79"/>
        <v>8.2954545454545503E-2</v>
      </c>
      <c r="AF63" s="114">
        <f t="shared" si="63"/>
        <v>8.2591234503230249E-2</v>
      </c>
      <c r="AG63" s="114">
        <f t="shared" si="64"/>
        <v>-1.4515703351807852E-2</v>
      </c>
      <c r="AH63" s="114">
        <f t="shared" si="65"/>
        <v>3.6439828732806046E-3</v>
      </c>
      <c r="AI63" s="114">
        <f t="shared" si="66"/>
        <v>2.9191242627211844E-2</v>
      </c>
      <c r="AJ63" s="114"/>
      <c r="AK63" s="114">
        <f t="shared" si="67"/>
        <v>0.15955441302485007</v>
      </c>
      <c r="AL63" s="114">
        <f t="shared" si="68"/>
        <v>-2.7103132699753618E-2</v>
      </c>
      <c r="AM63" s="114">
        <f t="shared" si="69"/>
        <v>0.11266783420899018</v>
      </c>
      <c r="AN63" s="114">
        <f t="shared" si="70"/>
        <v>0.10077967080565986</v>
      </c>
    </row>
    <row r="64" spans="1:40">
      <c r="A64" s="54">
        <v>44165</v>
      </c>
      <c r="B64" s="60">
        <v>201912</v>
      </c>
      <c r="C64" s="60">
        <v>141634</v>
      </c>
      <c r="D64" s="60">
        <v>205724</v>
      </c>
      <c r="E64" s="60">
        <v>549270</v>
      </c>
      <c r="F64" s="60"/>
      <c r="G64" s="60">
        <v>80308</v>
      </c>
      <c r="H64" s="60">
        <v>47650</v>
      </c>
      <c r="I64" s="60">
        <v>30668</v>
      </c>
      <c r="J64" s="60">
        <v>158625</v>
      </c>
      <c r="K64" s="60"/>
      <c r="L64" s="60">
        <v>10096</v>
      </c>
      <c r="M64" s="60">
        <v>7082</v>
      </c>
      <c r="N64" s="60">
        <v>10286</v>
      </c>
      <c r="O64" s="60">
        <v>27464</v>
      </c>
      <c r="P64" s="60"/>
      <c r="Q64" s="60">
        <v>4015</v>
      </c>
      <c r="R64" s="60">
        <v>2382</v>
      </c>
      <c r="S64" s="60">
        <v>1533</v>
      </c>
      <c r="T64" s="60">
        <v>7931</v>
      </c>
      <c r="U64" s="115"/>
      <c r="V64" s="114">
        <f t="shared" si="72"/>
        <v>-0.14988211519029981</v>
      </c>
      <c r="W64" s="114">
        <f t="shared" si="73"/>
        <v>6.0179640718562855E-2</v>
      </c>
      <c r="X64" s="114">
        <f t="shared" si="74"/>
        <v>-0.13278812916280247</v>
      </c>
      <c r="Y64" s="114">
        <f t="shared" si="75"/>
        <v>-9.7083867574053961E-2</v>
      </c>
      <c r="Z64" s="114"/>
      <c r="AA64" s="114">
        <f t="shared" si="76"/>
        <v>-0.32747068676716917</v>
      </c>
      <c r="AB64" s="114">
        <f t="shared" si="77"/>
        <v>-0.17291666666666672</v>
      </c>
      <c r="AC64" s="114">
        <f t="shared" si="78"/>
        <v>-0.17624932831810858</v>
      </c>
      <c r="AD64" s="114">
        <f t="shared" si="79"/>
        <v>-0.25954626085332833</v>
      </c>
      <c r="AF64" s="114">
        <f t="shared" si="63"/>
        <v>-0.18580645161290321</v>
      </c>
      <c r="AG64" s="114">
        <f t="shared" si="64"/>
        <v>-5.1687198714515215E-2</v>
      </c>
      <c r="AH64" s="114">
        <f t="shared" si="65"/>
        <v>-6.6352001452301024E-2</v>
      </c>
      <c r="AI64" s="114">
        <f t="shared" si="66"/>
        <v>-0.11076574388861904</v>
      </c>
      <c r="AJ64" s="114"/>
      <c r="AK64" s="114">
        <f t="shared" si="67"/>
        <v>-0.40659178244161986</v>
      </c>
      <c r="AL64" s="114">
        <f t="shared" si="68"/>
        <v>-0.13820549927641101</v>
      </c>
      <c r="AM64" s="114">
        <f t="shared" si="69"/>
        <v>-0.19569779643231899</v>
      </c>
      <c r="AN64" s="114">
        <f t="shared" si="70"/>
        <v>-0.30648828261629946</v>
      </c>
    </row>
    <row r="65" spans="1:40">
      <c r="A65" s="54">
        <v>44196</v>
      </c>
      <c r="B65" s="60">
        <v>237136</v>
      </c>
      <c r="C65" s="60">
        <v>183781</v>
      </c>
      <c r="D65" s="60">
        <v>236243</v>
      </c>
      <c r="E65" s="60">
        <v>657160</v>
      </c>
      <c r="F65" s="60"/>
      <c r="G65" s="60">
        <v>101658</v>
      </c>
      <c r="H65" s="60">
        <v>57454</v>
      </c>
      <c r="I65" s="60">
        <v>33914</v>
      </c>
      <c r="J65" s="60">
        <v>193025</v>
      </c>
      <c r="K65" s="60"/>
      <c r="L65" s="60">
        <v>10779</v>
      </c>
      <c r="M65" s="60">
        <v>8354</v>
      </c>
      <c r="N65" s="60">
        <v>10738</v>
      </c>
      <c r="O65" s="60">
        <v>29871</v>
      </c>
      <c r="P65" s="60"/>
      <c r="Q65" s="60">
        <v>4621</v>
      </c>
      <c r="R65" s="60">
        <v>2612</v>
      </c>
      <c r="S65" s="60">
        <v>1542</v>
      </c>
      <c r="T65" s="60">
        <v>8774</v>
      </c>
      <c r="U65" s="115"/>
      <c r="V65" s="114">
        <f t="shared" si="72"/>
        <v>-6.6025474395632999E-2</v>
      </c>
      <c r="W65" s="114">
        <f t="shared" si="73"/>
        <v>0.16562020371145536</v>
      </c>
      <c r="X65" s="114">
        <f t="shared" si="74"/>
        <v>-8.7137634957068721E-2</v>
      </c>
      <c r="Y65" s="114">
        <f t="shared" si="75"/>
        <v>-1.9690853598503533E-2</v>
      </c>
      <c r="Z65" s="114"/>
      <c r="AA65" s="114">
        <f t="shared" si="76"/>
        <v>-0.21968929415737926</v>
      </c>
      <c r="AB65" s="114">
        <f t="shared" si="77"/>
        <v>-0.22446555819477432</v>
      </c>
      <c r="AC65" s="114">
        <f t="shared" si="78"/>
        <v>-0.15645514223194745</v>
      </c>
      <c r="AD65" s="114">
        <f t="shared" si="79"/>
        <v>-0.21082928584277749</v>
      </c>
      <c r="AF65" s="114">
        <f t="shared" si="63"/>
        <v>6.7650554675118935E-2</v>
      </c>
      <c r="AG65" s="114">
        <f t="shared" si="64"/>
        <v>0.1796102795820389</v>
      </c>
      <c r="AH65" s="114">
        <f t="shared" si="65"/>
        <v>4.3943223799338904E-2</v>
      </c>
      <c r="AI65" s="114">
        <f t="shared" si="66"/>
        <v>8.7642004078065883E-2</v>
      </c>
      <c r="AJ65" s="114"/>
      <c r="AK65" s="114">
        <f t="shared" si="67"/>
        <v>0.15093399750934</v>
      </c>
      <c r="AL65" s="114">
        <f t="shared" si="68"/>
        <v>9.6557514693534907E-2</v>
      </c>
      <c r="AM65" s="114">
        <f t="shared" si="69"/>
        <v>5.8708414872798986E-3</v>
      </c>
      <c r="AN65" s="114">
        <f t="shared" si="70"/>
        <v>0.1062917664859413</v>
      </c>
    </row>
    <row r="66" spans="1:40">
      <c r="A66" s="54">
        <v>44227</v>
      </c>
      <c r="B66" s="60">
        <v>218686</v>
      </c>
      <c r="C66" s="60">
        <v>174189</v>
      </c>
      <c r="D66" s="60">
        <v>228188</v>
      </c>
      <c r="E66" s="60">
        <v>621063</v>
      </c>
      <c r="F66" s="60"/>
      <c r="G66" s="60">
        <v>90210</v>
      </c>
      <c r="H66" s="60">
        <v>49317</v>
      </c>
      <c r="I66" s="60">
        <v>33199</v>
      </c>
      <c r="J66" s="60">
        <v>172726</v>
      </c>
      <c r="K66" s="60"/>
      <c r="L66" s="60">
        <v>11510</v>
      </c>
      <c r="M66" s="60">
        <v>9168</v>
      </c>
      <c r="N66" s="60">
        <v>12010</v>
      </c>
      <c r="O66" s="60">
        <v>32688</v>
      </c>
      <c r="P66" s="60"/>
      <c r="Q66" s="60">
        <v>4748</v>
      </c>
      <c r="R66" s="60">
        <v>2596</v>
      </c>
      <c r="S66" s="60">
        <v>1747</v>
      </c>
      <c r="T66" s="60">
        <v>9091</v>
      </c>
      <c r="U66" s="115"/>
      <c r="V66" s="114">
        <f t="shared" ref="V66:V71" si="80">L66/L54-1</f>
        <v>-1.2441012441012478E-2</v>
      </c>
      <c r="W66" s="114">
        <f t="shared" si="73"/>
        <v>0.11627906976744184</v>
      </c>
      <c r="X66" s="114">
        <f t="shared" si="74"/>
        <v>-4.7430203045685237E-2</v>
      </c>
      <c r="Y66" s="114">
        <f t="shared" si="75"/>
        <v>6.4969055023555988E-3</v>
      </c>
      <c r="Z66" s="114"/>
      <c r="AA66" s="114">
        <f t="shared" si="76"/>
        <v>-0.19552694002033211</v>
      </c>
      <c r="AB66" s="114">
        <f t="shared" si="77"/>
        <v>-0.35326357747882409</v>
      </c>
      <c r="AC66" s="114">
        <f t="shared" si="78"/>
        <v>-0.16331417624521072</v>
      </c>
      <c r="AD66" s="114">
        <f t="shared" si="79"/>
        <v>-0.24260601516287594</v>
      </c>
      <c r="AF66" s="114">
        <f t="shared" si="63"/>
        <v>6.7817051674552431E-2</v>
      </c>
      <c r="AG66" s="114">
        <f t="shared" si="64"/>
        <v>9.7438352884845481E-2</v>
      </c>
      <c r="AH66" s="114">
        <f t="shared" si="65"/>
        <v>0.1184578133730676</v>
      </c>
      <c r="AI66" s="114">
        <f t="shared" si="66"/>
        <v>9.4305513708948574E-2</v>
      </c>
      <c r="AJ66" s="114"/>
      <c r="AK66" s="114">
        <f t="shared" si="67"/>
        <v>2.7483228738368393E-2</v>
      </c>
      <c r="AL66" s="114">
        <f t="shared" si="68"/>
        <v>-6.1255742725880857E-3</v>
      </c>
      <c r="AM66" s="114">
        <f t="shared" si="69"/>
        <v>0.13294422827496755</v>
      </c>
      <c r="AN66" s="114">
        <f t="shared" si="70"/>
        <v>3.6129473444267202E-2</v>
      </c>
    </row>
    <row r="67" spans="1:40">
      <c r="A67" s="54">
        <v>44255</v>
      </c>
      <c r="B67" s="60">
        <v>233544</v>
      </c>
      <c r="C67" s="60">
        <v>173829</v>
      </c>
      <c r="D67" s="60">
        <v>241653</v>
      </c>
      <c r="E67" s="60">
        <v>649026</v>
      </c>
      <c r="F67" s="60"/>
      <c r="G67" s="60">
        <v>101622</v>
      </c>
      <c r="H67" s="60">
        <v>55492</v>
      </c>
      <c r="I67" s="60">
        <v>34968</v>
      </c>
      <c r="J67" s="60">
        <v>192082</v>
      </c>
      <c r="K67" s="60"/>
      <c r="L67" s="60">
        <v>12292</v>
      </c>
      <c r="M67" s="60">
        <v>9149</v>
      </c>
      <c r="N67" s="60">
        <v>12719</v>
      </c>
      <c r="O67" s="60">
        <v>34159</v>
      </c>
      <c r="P67" s="60"/>
      <c r="Q67" s="60">
        <v>5349</v>
      </c>
      <c r="R67" s="60">
        <v>2921</v>
      </c>
      <c r="S67" s="60">
        <v>1840</v>
      </c>
      <c r="T67" s="60">
        <v>10110</v>
      </c>
      <c r="U67" s="115"/>
      <c r="V67" s="114">
        <f t="shared" si="80"/>
        <v>5.9289900034470877E-2</v>
      </c>
      <c r="W67" s="114">
        <f t="shared" ref="W67" si="81">M67/M55-1</f>
        <v>5.8912037037037068E-2</v>
      </c>
      <c r="X67" s="114">
        <f t="shared" ref="X67" si="82">N67/N55-1</f>
        <v>4.0664375715922185E-2</v>
      </c>
      <c r="Y67" s="114">
        <f t="shared" ref="Y67" si="83">O67/O55-1</f>
        <v>5.2146861331854755E-2</v>
      </c>
      <c r="Z67" s="114"/>
      <c r="AA67" s="114">
        <f t="shared" ref="AA67" si="84">Q67/Q55-1</f>
        <v>-0.18683490422620852</v>
      </c>
      <c r="AB67" s="114">
        <f t="shared" ref="AB67" si="85">R67/R55-1</f>
        <v>-0.24774658768993052</v>
      </c>
      <c r="AC67" s="114">
        <f t="shared" ref="AC67" si="86">S67/S55-1</f>
        <v>-0.12796208530805686</v>
      </c>
      <c r="AD67" s="114">
        <f t="shared" ref="AD67" si="87">T67/T55-1</f>
        <v>-0.19576803754673455</v>
      </c>
      <c r="AF67" s="114">
        <f t="shared" ref="AF67" si="88">L67/L66-1</f>
        <v>6.7940920938314608E-2</v>
      </c>
      <c r="AG67" s="114">
        <f t="shared" ref="AG67" si="89">M67/M66-1</f>
        <v>-2.0724258289703812E-3</v>
      </c>
      <c r="AH67" s="114">
        <f t="shared" ref="AH67" si="90">N67/N66-1</f>
        <v>5.9034138218151622E-2</v>
      </c>
      <c r="AI67" s="114">
        <f t="shared" ref="AI67" si="91">O67/O66-1</f>
        <v>4.500122369065096E-2</v>
      </c>
      <c r="AJ67" s="114"/>
      <c r="AK67" s="114">
        <f t="shared" ref="AK67" si="92">Q67/Q66-1</f>
        <v>0.12657961246840777</v>
      </c>
      <c r="AL67" s="114">
        <f t="shared" ref="AL67" si="93">R67/R66-1</f>
        <v>0.12519260400616328</v>
      </c>
      <c r="AM67" s="114">
        <f t="shared" ref="AM67" si="94">S67/S66-1</f>
        <v>5.3234115626788814E-2</v>
      </c>
      <c r="AN67" s="114">
        <f t="shared" ref="AN67" si="95">T67/T66-1</f>
        <v>0.11208887911120891</v>
      </c>
    </row>
    <row r="68" spans="1:40">
      <c r="A68" s="54">
        <v>44286</v>
      </c>
      <c r="B68" s="60">
        <v>275056</v>
      </c>
      <c r="C68" s="60">
        <v>215654</v>
      </c>
      <c r="D68" s="60">
        <v>280111</v>
      </c>
      <c r="E68" s="60">
        <v>770821</v>
      </c>
      <c r="F68" s="60"/>
      <c r="G68" s="60">
        <v>120567</v>
      </c>
      <c r="H68" s="60">
        <v>63777</v>
      </c>
      <c r="I68" s="60">
        <v>38896</v>
      </c>
      <c r="J68" s="60">
        <v>223240</v>
      </c>
      <c r="K68" s="60"/>
      <c r="L68" s="60">
        <v>11959</v>
      </c>
      <c r="M68" s="60">
        <v>9376</v>
      </c>
      <c r="N68" s="60">
        <v>12179</v>
      </c>
      <c r="O68" s="60">
        <v>33514</v>
      </c>
      <c r="P68" s="60"/>
      <c r="Q68" s="60">
        <v>5242</v>
      </c>
      <c r="R68" s="60">
        <v>2773</v>
      </c>
      <c r="S68" s="60">
        <v>1691</v>
      </c>
      <c r="T68" s="60">
        <v>9706</v>
      </c>
      <c r="U68" s="115"/>
      <c r="V68" s="114">
        <f t="shared" si="80"/>
        <v>-0.32381544724640954</v>
      </c>
      <c r="W68" s="114">
        <f t="shared" ref="W68" si="96">M68/M56-1</f>
        <v>-0.30992860822845369</v>
      </c>
      <c r="X68" s="114">
        <f t="shared" ref="X68" si="97">N68/N56-1</f>
        <v>-0.35519906819144431</v>
      </c>
      <c r="Y68" s="114">
        <f t="shared" ref="Y68" si="98">O68/O56-1</f>
        <v>-0.331871374175156</v>
      </c>
      <c r="Z68" s="114"/>
      <c r="AA68" s="114">
        <f t="shared" ref="AA68" si="99">Q68/Q56-1</f>
        <v>-0.53003406849560697</v>
      </c>
      <c r="AB68" s="114">
        <f t="shared" ref="AB68" si="100">R68/R56-1</f>
        <v>-0.69318433281699487</v>
      </c>
      <c r="AC68" s="114">
        <f t="shared" ref="AC68" si="101">S68/S56-1</f>
        <v>-0.47598388596219399</v>
      </c>
      <c r="AD68" s="114">
        <f t="shared" ref="AD68" si="102">T68/T56-1</f>
        <v>-0.58555019428669031</v>
      </c>
      <c r="AF68" s="114">
        <f t="shared" ref="AF68" si="103">L68/L67-1</f>
        <v>-2.7090790758216743E-2</v>
      </c>
      <c r="AG68" s="114">
        <f t="shared" ref="AG68" si="104">M68/M67-1</f>
        <v>2.4811454803803645E-2</v>
      </c>
      <c r="AH68" s="114">
        <f t="shared" ref="AH68" si="105">N68/N67-1</f>
        <v>-4.2456167937730993E-2</v>
      </c>
      <c r="AI68" s="114">
        <f t="shared" ref="AI68" si="106">O68/O67-1</f>
        <v>-1.8882285781199659E-2</v>
      </c>
      <c r="AJ68" s="114"/>
      <c r="AK68" s="114">
        <f t="shared" ref="AK68" si="107">Q68/Q67-1</f>
        <v>-2.0003739016638655E-2</v>
      </c>
      <c r="AL68" s="114">
        <f t="shared" ref="AL68" si="108">R68/R67-1</f>
        <v>-5.0667579596028745E-2</v>
      </c>
      <c r="AM68" s="114">
        <f t="shared" ref="AM68" si="109">S68/S67-1</f>
        <v>-8.0978260869565166E-2</v>
      </c>
      <c r="AN68" s="114">
        <f t="shared" ref="AN68" si="110">T68/T67-1</f>
        <v>-3.9960435212660683E-2</v>
      </c>
    </row>
    <row r="69" spans="1:40">
      <c r="A69" s="54">
        <v>44316</v>
      </c>
      <c r="B69" s="60">
        <v>236541</v>
      </c>
      <c r="C69" s="60">
        <v>185711</v>
      </c>
      <c r="D69" s="60">
        <v>245660</v>
      </c>
      <c r="E69" s="60">
        <v>667912</v>
      </c>
      <c r="F69" s="60"/>
      <c r="G69" s="60">
        <v>103523</v>
      </c>
      <c r="H69" s="60">
        <v>56608</v>
      </c>
      <c r="I69" s="60">
        <v>36984</v>
      </c>
      <c r="J69" s="60">
        <v>197115</v>
      </c>
      <c r="K69" s="60"/>
      <c r="L69" s="60">
        <v>11264</v>
      </c>
      <c r="M69" s="60">
        <v>8843</v>
      </c>
      <c r="N69" s="60">
        <v>11698</v>
      </c>
      <c r="O69" s="60">
        <v>31805</v>
      </c>
      <c r="P69" s="60"/>
      <c r="Q69" s="60">
        <v>4930</v>
      </c>
      <c r="R69" s="60">
        <v>2696</v>
      </c>
      <c r="S69" s="60">
        <v>1761</v>
      </c>
      <c r="T69" s="60">
        <v>9386</v>
      </c>
      <c r="U69" s="115"/>
      <c r="V69" s="114">
        <f t="shared" si="80"/>
        <v>-0.27511422871484648</v>
      </c>
      <c r="W69" s="114">
        <f t="shared" ref="W69" si="111">M69/M57-1</f>
        <v>-0.1545080791662683</v>
      </c>
      <c r="X69" s="114">
        <f t="shared" ref="X69" si="112">N69/N57-1</f>
        <v>-0.28930741190765497</v>
      </c>
      <c r="Y69" s="114">
        <f t="shared" ref="Y69" si="113">O69/O57-1</f>
        <v>-0.25090677846342269</v>
      </c>
      <c r="Z69" s="114"/>
      <c r="AA69" s="114">
        <f t="shared" ref="AA69" si="114">Q69/Q57-1</f>
        <v>-0.2578654222489839</v>
      </c>
      <c r="AB69" s="114">
        <f t="shared" ref="AB69" si="115">R69/R57-1</f>
        <v>-0.40799297321036454</v>
      </c>
      <c r="AC69" s="114">
        <f t="shared" ref="AC69" si="116">S69/S57-1</f>
        <v>-0.16500711237553345</v>
      </c>
      <c r="AD69" s="114">
        <f t="shared" ref="AD69" si="117">T69/T57-1</f>
        <v>-0.29455092070650135</v>
      </c>
      <c r="AF69" s="114">
        <f t="shared" ref="AF69" si="118">L69/L68-1</f>
        <v>-5.8115227025671068E-2</v>
      </c>
      <c r="AG69" s="114">
        <f t="shared" ref="AG69" si="119">M69/M68-1</f>
        <v>-5.6847269624573427E-2</v>
      </c>
      <c r="AH69" s="114">
        <f t="shared" ref="AH69" si="120">N69/N68-1</f>
        <v>-3.9494211347401276E-2</v>
      </c>
      <c r="AI69" s="114">
        <f t="shared" ref="AI69" si="121">O69/O68-1</f>
        <v>-5.0993614608820237E-2</v>
      </c>
      <c r="AJ69" s="114"/>
      <c r="AK69" s="114">
        <f t="shared" ref="AK69" si="122">Q69/Q68-1</f>
        <v>-5.9519267455169778E-2</v>
      </c>
      <c r="AL69" s="114">
        <f t="shared" ref="AL69" si="123">R69/R68-1</f>
        <v>-2.7767760548142784E-2</v>
      </c>
      <c r="AM69" s="114">
        <f t="shared" ref="AM69" si="124">S69/S68-1</f>
        <v>4.139562389118856E-2</v>
      </c>
      <c r="AN69" s="114">
        <f t="shared" ref="AN69" si="125">T69/T68-1</f>
        <v>-3.296929734185039E-2</v>
      </c>
    </row>
    <row r="70" spans="1:40">
      <c r="A70" s="54">
        <v>44347</v>
      </c>
      <c r="B70" s="60">
        <v>227948</v>
      </c>
      <c r="C70" s="60">
        <v>169294</v>
      </c>
      <c r="D70" s="60">
        <v>223481</v>
      </c>
      <c r="E70" s="60">
        <v>620723</v>
      </c>
      <c r="F70" s="60"/>
      <c r="G70" s="60">
        <v>93830</v>
      </c>
      <c r="H70" s="60">
        <v>47144</v>
      </c>
      <c r="I70" s="60">
        <v>32925</v>
      </c>
      <c r="J70" s="60">
        <v>173899</v>
      </c>
      <c r="K70" s="60"/>
      <c r="L70" s="60">
        <v>11397</v>
      </c>
      <c r="M70" s="60">
        <v>8465</v>
      </c>
      <c r="N70" s="60">
        <v>11174</v>
      </c>
      <c r="O70" s="60">
        <v>31036</v>
      </c>
      <c r="P70" s="60"/>
      <c r="Q70" s="60">
        <v>4691</v>
      </c>
      <c r="R70" s="60">
        <v>2357</v>
      </c>
      <c r="S70" s="60">
        <v>1646</v>
      </c>
      <c r="T70" s="60">
        <v>8695</v>
      </c>
      <c r="U70" s="115"/>
      <c r="V70" s="114">
        <f t="shared" si="80"/>
        <v>-0.15181960258986382</v>
      </c>
      <c r="W70" s="114">
        <f t="shared" ref="W70" si="126">M70/M58-1</f>
        <v>-4.6089700247915255E-2</v>
      </c>
      <c r="X70" s="114">
        <f t="shared" ref="X70" si="127">N70/N58-1</f>
        <v>-0.18846684581305828</v>
      </c>
      <c r="Y70" s="114">
        <f t="shared" ref="Y70" si="128">O70/O58-1</f>
        <v>-0.13980044345898002</v>
      </c>
      <c r="Z70" s="114"/>
      <c r="AA70" s="114">
        <f t="shared" ref="AA70" si="129">Q70/Q58-1</f>
        <v>-0.24739290871169584</v>
      </c>
      <c r="AB70" s="114">
        <f t="shared" ref="AB70" si="130">R70/R58-1</f>
        <v>-0.35477689570216264</v>
      </c>
      <c r="AC70" s="114">
        <f t="shared" ref="AC70" si="131">S70/S58-1</f>
        <v>-9.460946094609457E-2</v>
      </c>
      <c r="AD70" s="114">
        <f t="shared" ref="AD70" si="132">T70/T58-1</f>
        <v>-0.25709159261790837</v>
      </c>
      <c r="AF70" s="114">
        <f t="shared" ref="AF70" si="133">L70/L69-1</f>
        <v>1.1807528409090828E-2</v>
      </c>
      <c r="AG70" s="114">
        <f t="shared" ref="AG70" si="134">M70/M69-1</f>
        <v>-4.2745674544837686E-2</v>
      </c>
      <c r="AH70" s="114">
        <f t="shared" ref="AH70" si="135">N70/N69-1</f>
        <v>-4.4793981877243927E-2</v>
      </c>
      <c r="AI70" s="114">
        <f t="shared" ref="AI70" si="136">O70/O69-1</f>
        <v>-2.4178588272284252E-2</v>
      </c>
      <c r="AJ70" s="114"/>
      <c r="AK70" s="114">
        <f t="shared" ref="AK70" si="137">Q70/Q69-1</f>
        <v>-4.8478701825557802E-2</v>
      </c>
      <c r="AL70" s="114">
        <f t="shared" ref="AL70" si="138">R70/R69-1</f>
        <v>-0.12574183976261133</v>
      </c>
      <c r="AM70" s="114">
        <f t="shared" ref="AM70" si="139">S70/S69-1</f>
        <v>-6.5303804656445252E-2</v>
      </c>
      <c r="AN70" s="114">
        <f t="shared" ref="AN70" si="140">T70/T69-1</f>
        <v>-7.3620285531642904E-2</v>
      </c>
    </row>
    <row r="71" spans="1:40">
      <c r="A71" s="54">
        <v>44377</v>
      </c>
      <c r="B71" s="60">
        <v>244742</v>
      </c>
      <c r="C71" s="60">
        <v>176072</v>
      </c>
      <c r="D71" s="60">
        <v>243816</v>
      </c>
      <c r="E71" s="60">
        <v>664630</v>
      </c>
      <c r="F71" s="60"/>
      <c r="G71" s="60">
        <v>113073</v>
      </c>
      <c r="H71" s="60">
        <v>48833</v>
      </c>
      <c r="I71" s="60">
        <v>36681</v>
      </c>
      <c r="J71" s="60">
        <v>198587</v>
      </c>
      <c r="K71" s="60"/>
      <c r="L71" s="60">
        <v>11125</v>
      </c>
      <c r="M71" s="60">
        <v>8003</v>
      </c>
      <c r="N71" s="60">
        <v>11083</v>
      </c>
      <c r="O71" s="60">
        <v>30210</v>
      </c>
      <c r="P71" s="60"/>
      <c r="Q71" s="60">
        <v>5140</v>
      </c>
      <c r="R71" s="60">
        <v>2220</v>
      </c>
      <c r="S71" s="60">
        <v>1667</v>
      </c>
      <c r="T71" s="60">
        <v>9027</v>
      </c>
      <c r="U71" s="115"/>
      <c r="V71" s="114">
        <f t="shared" si="80"/>
        <v>-9.390780257370912E-2</v>
      </c>
      <c r="W71" s="114">
        <f t="shared" ref="W71" si="141">M71/M59-1</f>
        <v>1.8063859559852347E-2</v>
      </c>
      <c r="X71" s="114">
        <f t="shared" ref="X71" si="142">N71/N59-1</f>
        <v>-6.3223734257459197E-2</v>
      </c>
      <c r="Y71" s="114">
        <f t="shared" ref="Y71" si="143">O71/O59-1</f>
        <v>-5.5051610885204827E-2</v>
      </c>
      <c r="Z71" s="114"/>
      <c r="AA71" s="114">
        <f t="shared" ref="AA71" si="144">Q71/Q59-1</f>
        <v>-0.17601795447258739</v>
      </c>
      <c r="AB71" s="114">
        <f t="shared" ref="AB71" si="145">R71/R59-1</f>
        <v>-0.28201811125485121</v>
      </c>
      <c r="AC71" s="114">
        <f t="shared" ref="AC71" si="146">S71/S59-1</f>
        <v>-4.5246277205040042E-2</v>
      </c>
      <c r="AD71" s="114">
        <f t="shared" ref="AD71" si="147">T71/T59-1</f>
        <v>-0.18492099322799094</v>
      </c>
      <c r="AF71" s="114">
        <f t="shared" ref="AF71" si="148">L71/L70-1</f>
        <v>-2.3865929630604521E-2</v>
      </c>
      <c r="AG71" s="114">
        <f t="shared" ref="AG71" si="149">M71/M70-1</f>
        <v>-5.4577672770230401E-2</v>
      </c>
      <c r="AH71" s="114">
        <f t="shared" ref="AH71" si="150">N71/N70-1</f>
        <v>-8.143905494898851E-3</v>
      </c>
      <c r="AI71" s="114">
        <f t="shared" ref="AI71" si="151">O71/O70-1</f>
        <v>-2.66142544142286E-2</v>
      </c>
      <c r="AJ71" s="114"/>
      <c r="AK71" s="114">
        <f t="shared" ref="AK71" si="152">Q71/Q70-1</f>
        <v>9.571519931784267E-2</v>
      </c>
      <c r="AL71" s="114">
        <f t="shared" ref="AL71" si="153">R71/R70-1</f>
        <v>-5.8124734832414093E-2</v>
      </c>
      <c r="AM71" s="114">
        <f t="shared" ref="AM71" si="154">S71/S70-1</f>
        <v>1.2758201701093652E-2</v>
      </c>
      <c r="AN71" s="114">
        <f t="shared" ref="AN71" si="155">T71/T70-1</f>
        <v>3.8182863714778525E-2</v>
      </c>
    </row>
    <row r="72" spans="1:40">
      <c r="A72" s="54">
        <v>44408</v>
      </c>
      <c r="B72" s="60">
        <v>204543</v>
      </c>
      <c r="C72" s="60">
        <v>152610</v>
      </c>
      <c r="D72" s="60">
        <v>212033</v>
      </c>
      <c r="E72" s="60">
        <v>569186</v>
      </c>
      <c r="F72" s="60"/>
      <c r="G72" s="60">
        <v>8945</v>
      </c>
      <c r="H72" s="60">
        <v>40867</v>
      </c>
      <c r="I72" s="60">
        <v>30758</v>
      </c>
      <c r="J72" s="60">
        <v>161090</v>
      </c>
      <c r="K72" s="60"/>
      <c r="L72" s="60">
        <v>9740</v>
      </c>
      <c r="M72" s="60">
        <v>7267</v>
      </c>
      <c r="N72" s="60">
        <v>10097</v>
      </c>
      <c r="O72" s="60">
        <v>27104</v>
      </c>
      <c r="P72" s="60"/>
      <c r="Q72" s="60">
        <v>4260</v>
      </c>
      <c r="R72" s="60">
        <v>1946</v>
      </c>
      <c r="S72" s="60">
        <v>1465</v>
      </c>
      <c r="T72" s="60">
        <v>7671</v>
      </c>
      <c r="U72" s="115"/>
      <c r="V72" s="114">
        <f t="shared" ref="V72" si="156">L72/L60-1</f>
        <v>-0.14770738536926842</v>
      </c>
      <c r="W72" s="114">
        <f t="shared" ref="W72" si="157">M72/M60-1</f>
        <v>-2.7435760171306223E-2</v>
      </c>
      <c r="X72" s="114">
        <f t="shared" ref="X72" si="158">N72/N60-1</f>
        <v>-8.6492355016737577E-2</v>
      </c>
      <c r="Y72" s="114">
        <f t="shared" ref="Y72" si="159">O72/O60-1</f>
        <v>-9.5115681233933214E-2</v>
      </c>
      <c r="Z72" s="114"/>
      <c r="AA72" s="114">
        <f t="shared" ref="AA72" si="160">Q72/Q60-1</f>
        <v>-0.31992337164750961</v>
      </c>
      <c r="AB72" s="114">
        <f t="shared" ref="AB72" si="161">R72/R60-1</f>
        <v>-0.43659525188187609</v>
      </c>
      <c r="AC72" s="114">
        <f t="shared" ref="AC72" si="162">S72/S60-1</f>
        <v>-0.14025821596244137</v>
      </c>
      <c r="AD72" s="114">
        <f t="shared" ref="AD72" si="163">T72/T60-1</f>
        <v>-0.31009982912132383</v>
      </c>
      <c r="AF72" s="114">
        <f t="shared" ref="AF72" si="164">L72/L71-1</f>
        <v>-0.12449438202247187</v>
      </c>
      <c r="AG72" s="114">
        <f t="shared" ref="AG72" si="165">M72/M71-1</f>
        <v>-9.1965512932650206E-2</v>
      </c>
      <c r="AH72" s="114">
        <f t="shared" ref="AH72" si="166">N72/N71-1</f>
        <v>-8.8965081656591227E-2</v>
      </c>
      <c r="AI72" s="114">
        <f t="shared" ref="AI72" si="167">O72/O71-1</f>
        <v>-0.10281363786825559</v>
      </c>
      <c r="AJ72" s="114"/>
      <c r="AK72" s="114">
        <f t="shared" ref="AK72" si="168">Q72/Q71-1</f>
        <v>-0.1712062256809338</v>
      </c>
      <c r="AL72" s="114">
        <f t="shared" ref="AL72" si="169">R72/R71-1</f>
        <v>-0.12342342342342338</v>
      </c>
      <c r="AM72" s="114">
        <f t="shared" ref="AM72" si="170">S72/S71-1</f>
        <v>-0.12117576484703063</v>
      </c>
      <c r="AN72" s="114">
        <f t="shared" ref="AN72" si="171">T72/T71-1</f>
        <v>-0.15021601861083411</v>
      </c>
    </row>
    <row r="73" spans="1:40">
      <c r="A73" s="54">
        <v>44439</v>
      </c>
      <c r="B73" s="60">
        <v>214405</v>
      </c>
      <c r="C73" s="60">
        <v>157258</v>
      </c>
      <c r="D73" s="60">
        <v>222543</v>
      </c>
      <c r="E73" s="60">
        <v>594206</v>
      </c>
      <c r="F73" s="60"/>
      <c r="G73" s="60">
        <v>88399</v>
      </c>
      <c r="H73" s="60">
        <v>34686</v>
      </c>
      <c r="I73" s="60">
        <v>30320</v>
      </c>
      <c r="J73" s="60">
        <v>153405</v>
      </c>
      <c r="K73" s="60"/>
      <c r="L73" s="60">
        <v>9746</v>
      </c>
      <c r="M73" s="60">
        <v>7148</v>
      </c>
      <c r="N73" s="60">
        <v>10116</v>
      </c>
      <c r="O73" s="60">
        <v>27009</v>
      </c>
      <c r="P73" s="60"/>
      <c r="Q73" s="60">
        <v>4018</v>
      </c>
      <c r="R73" s="60">
        <v>1577</v>
      </c>
      <c r="S73" s="60">
        <v>1378</v>
      </c>
      <c r="T73" s="60">
        <v>6973</v>
      </c>
      <c r="U73" s="115"/>
      <c r="V73" s="114">
        <f t="shared" ref="V73" si="172">L73/L61-1</f>
        <v>-7.682106659088761E-2</v>
      </c>
      <c r="W73" s="114">
        <f t="shared" ref="W73" si="173">M73/M61-1</f>
        <v>3.7144515380150844E-2</v>
      </c>
      <c r="X73" s="114">
        <f t="shared" ref="X73" si="174">N73/N61-1</f>
        <v>-5.1120907982365682E-2</v>
      </c>
      <c r="Y73" s="114">
        <f t="shared" ref="Y73" si="175">O73/O61-1</f>
        <v>-3.913337365256675E-2</v>
      </c>
      <c r="Z73" s="114"/>
      <c r="AA73" s="114">
        <f t="shared" ref="AA73" si="176">Q73/Q61-1</f>
        <v>-0.27603603603603599</v>
      </c>
      <c r="AB73" s="114">
        <f t="shared" ref="AB73" si="177">R73/R61-1</f>
        <v>-0.36411290322580647</v>
      </c>
      <c r="AC73" s="114">
        <f t="shared" ref="AC73" si="178">S73/S61-1</f>
        <v>-0.13713212273011899</v>
      </c>
      <c r="AD73" s="114">
        <f t="shared" ref="AD73" si="179">T73/T61-1</f>
        <v>-0.27568297496624083</v>
      </c>
      <c r="AF73" s="114">
        <f t="shared" ref="AF73" si="180">L73/L72-1</f>
        <v>6.1601642710473747E-4</v>
      </c>
      <c r="AG73" s="114">
        <f t="shared" ref="AG73" si="181">M73/M72-1</f>
        <v>-1.637539562405399E-2</v>
      </c>
      <c r="AH73" s="114">
        <f t="shared" ref="AH73" si="182">N73/N72-1</f>
        <v>1.8817470535803515E-3</v>
      </c>
      <c r="AI73" s="114">
        <f t="shared" ref="AI73" si="183">O73/O72-1</f>
        <v>-3.5050177095631296E-3</v>
      </c>
      <c r="AJ73" s="114"/>
      <c r="AK73" s="114">
        <f t="shared" ref="AK73" si="184">Q73/Q72-1</f>
        <v>-5.68075117370892E-2</v>
      </c>
      <c r="AL73" s="114">
        <f t="shared" ref="AL73" si="185">R73/R72-1</f>
        <v>-0.18961973278520039</v>
      </c>
      <c r="AM73" s="114">
        <f t="shared" ref="AM73" si="186">S73/S72-1</f>
        <v>-5.9385665529010256E-2</v>
      </c>
      <c r="AN73" s="114">
        <f t="shared" ref="AN73" si="187">T73/T72-1</f>
        <v>-9.0992047972884849E-2</v>
      </c>
    </row>
    <row r="74" spans="1:40">
      <c r="A74" s="54">
        <v>44469</v>
      </c>
      <c r="B74" s="60"/>
      <c r="C74" s="60"/>
      <c r="D74" s="60"/>
      <c r="E74" s="60"/>
      <c r="F74" s="60"/>
      <c r="G74" s="60"/>
      <c r="H74" s="60"/>
      <c r="I74" s="60"/>
      <c r="J74" s="60"/>
      <c r="K74" s="60"/>
      <c r="L74" s="60"/>
      <c r="M74" s="60"/>
      <c r="N74" s="60"/>
      <c r="O74" s="60"/>
      <c r="P74" s="60"/>
      <c r="Q74" s="60"/>
      <c r="R74" s="60"/>
      <c r="S74" s="60"/>
      <c r="T74" s="60"/>
      <c r="U74" s="115"/>
      <c r="V74" s="114"/>
      <c r="W74" s="114"/>
      <c r="X74" s="114"/>
      <c r="Y74" s="114"/>
      <c r="Z74" s="114"/>
      <c r="AA74" s="114"/>
      <c r="AB74" s="114"/>
      <c r="AC74" s="114"/>
      <c r="AD74" s="114"/>
      <c r="AF74" s="114"/>
      <c r="AG74" s="114"/>
      <c r="AH74" s="114"/>
      <c r="AI74" s="114"/>
      <c r="AJ74" s="114"/>
      <c r="AK74" s="114"/>
      <c r="AL74" s="114"/>
      <c r="AM74" s="114"/>
      <c r="AN74" s="114"/>
    </row>
    <row r="75" spans="1:40">
      <c r="A75" s="54">
        <v>44500</v>
      </c>
      <c r="B75" s="60"/>
      <c r="C75" s="60"/>
      <c r="D75" s="60"/>
      <c r="E75" s="60"/>
      <c r="F75" s="60"/>
      <c r="G75" s="60"/>
      <c r="H75" s="60"/>
      <c r="I75" s="60"/>
      <c r="J75" s="60"/>
      <c r="K75" s="60"/>
      <c r="L75" s="60"/>
      <c r="M75" s="60"/>
      <c r="N75" s="60"/>
      <c r="O75" s="60"/>
      <c r="P75" s="60"/>
      <c r="Q75" s="60"/>
      <c r="R75" s="60"/>
      <c r="S75" s="60"/>
      <c r="T75" s="60"/>
      <c r="U75" s="115"/>
      <c r="V75" s="114"/>
      <c r="W75" s="114"/>
      <c r="X75" s="114"/>
      <c r="Y75" s="114"/>
      <c r="Z75" s="114"/>
      <c r="AA75" s="114"/>
      <c r="AB75" s="114"/>
      <c r="AC75" s="114"/>
      <c r="AD75" s="114"/>
      <c r="AF75" s="114"/>
      <c r="AG75" s="114"/>
      <c r="AH75" s="114"/>
      <c r="AI75" s="114"/>
      <c r="AJ75" s="114"/>
      <c r="AK75" s="114"/>
      <c r="AL75" s="114"/>
      <c r="AM75" s="114"/>
      <c r="AN75" s="114"/>
    </row>
    <row r="76" spans="1:40">
      <c r="A76" s="54">
        <v>44530</v>
      </c>
      <c r="B76" s="60"/>
      <c r="C76" s="60"/>
      <c r="D76" s="60"/>
      <c r="E76" s="60"/>
      <c r="F76" s="60"/>
      <c r="G76" s="60"/>
      <c r="H76" s="60"/>
      <c r="I76" s="60"/>
      <c r="J76" s="60"/>
      <c r="K76" s="60"/>
      <c r="L76" s="60"/>
      <c r="M76" s="60"/>
      <c r="N76" s="60"/>
      <c r="O76" s="60"/>
      <c r="P76" s="60"/>
      <c r="Q76" s="60"/>
      <c r="R76" s="60"/>
      <c r="S76" s="60"/>
      <c r="T76" s="60"/>
      <c r="U76" s="115"/>
      <c r="V76" s="114"/>
      <c r="W76" s="114"/>
      <c r="X76" s="114"/>
      <c r="Y76" s="114"/>
      <c r="Z76" s="114"/>
      <c r="AA76" s="114"/>
      <c r="AB76" s="114"/>
      <c r="AC76" s="114"/>
      <c r="AD76" s="114"/>
      <c r="AF76" s="114"/>
      <c r="AG76" s="114"/>
      <c r="AH76" s="114"/>
      <c r="AI76" s="114"/>
      <c r="AJ76" s="114"/>
      <c r="AK76" s="114"/>
      <c r="AL76" s="114"/>
      <c r="AM76" s="114"/>
      <c r="AN76" s="114"/>
    </row>
    <row r="77" spans="1:40">
      <c r="A77" s="54">
        <v>44561</v>
      </c>
      <c r="B77" s="60"/>
      <c r="C77" s="60"/>
      <c r="D77" s="60"/>
      <c r="E77" s="60"/>
      <c r="F77" s="60"/>
      <c r="G77" s="60"/>
      <c r="H77" s="60"/>
      <c r="I77" s="60"/>
      <c r="J77" s="60"/>
      <c r="K77" s="60"/>
      <c r="L77" s="60"/>
      <c r="M77" s="60"/>
      <c r="N77" s="60"/>
      <c r="O77" s="60"/>
      <c r="P77" s="60"/>
      <c r="Q77" s="60"/>
      <c r="R77" s="60"/>
      <c r="S77" s="60"/>
      <c r="T77" s="60"/>
      <c r="U77" s="115"/>
      <c r="V77" s="114"/>
      <c r="W77" s="114"/>
      <c r="X77" s="114"/>
      <c r="Y77" s="114"/>
      <c r="Z77" s="114"/>
      <c r="AA77" s="114"/>
      <c r="AB77" s="114"/>
      <c r="AC77" s="114"/>
      <c r="AD77" s="114"/>
      <c r="AF77" s="114"/>
      <c r="AG77" s="114"/>
      <c r="AH77" s="114"/>
      <c r="AI77" s="114"/>
      <c r="AJ77" s="114"/>
      <c r="AK77" s="114"/>
      <c r="AL77" s="114"/>
      <c r="AM77" s="114"/>
      <c r="AN77" s="114"/>
    </row>
    <row r="78" spans="1:40">
      <c r="U78" s="115"/>
      <c r="V78" s="111"/>
    </row>
    <row r="79" spans="1:40">
      <c r="U79" s="115"/>
      <c r="V79" s="111"/>
    </row>
    <row r="80" spans="1:40">
      <c r="U80" s="115"/>
      <c r="V80" s="111"/>
    </row>
    <row r="81" spans="21:22">
      <c r="U81" s="115"/>
      <c r="V81" s="111"/>
    </row>
    <row r="82" spans="21:22">
      <c r="U82" s="115"/>
      <c r="V82" s="111"/>
    </row>
    <row r="83" spans="21:22">
      <c r="U83" s="115"/>
      <c r="V83" s="111"/>
    </row>
    <row r="84" spans="21:22">
      <c r="U84" s="115"/>
      <c r="V84" s="111"/>
    </row>
    <row r="85" spans="21:22">
      <c r="U85" s="115"/>
      <c r="V85" s="111"/>
    </row>
    <row r="86" spans="21:22">
      <c r="U86" s="115"/>
      <c r="V86" s="111"/>
    </row>
    <row r="87" spans="21:22">
      <c r="U87" s="115"/>
      <c r="V87" s="111"/>
    </row>
    <row r="88" spans="21:22">
      <c r="V88" s="111"/>
    </row>
    <row r="159" ht="12.75" customHeight="1"/>
  </sheetData>
  <mergeCells count="12">
    <mergeCell ref="B8:J8"/>
    <mergeCell ref="L8:T8"/>
    <mergeCell ref="B9:E9"/>
    <mergeCell ref="G9:J9"/>
    <mergeCell ref="L9:O9"/>
    <mergeCell ref="Q9:T9"/>
    <mergeCell ref="V8:AD8"/>
    <mergeCell ref="AF8:AN8"/>
    <mergeCell ref="V9:Y9"/>
    <mergeCell ref="AA9:AD9"/>
    <mergeCell ref="AF9:AI9"/>
    <mergeCell ref="AK9:AN9"/>
  </mergeCells>
  <phoneticPr fontId="6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8"/>
  <sheetViews>
    <sheetView workbookViewId="0">
      <pane xSplit="1" ySplit="8" topLeftCell="B33" activePane="bottomRight" state="frozen"/>
      <selection pane="topRight" activeCell="B1" sqref="B1"/>
      <selection pane="bottomLeft" activeCell="A9" sqref="A9"/>
      <selection pane="bottomRight" activeCell="B60" sqref="B60"/>
    </sheetView>
  </sheetViews>
  <sheetFormatPr defaultColWidth="9.1328125" defaultRowHeight="11.65"/>
  <cols>
    <col min="1" max="1" width="8.73046875" style="35" customWidth="1"/>
    <col min="2" max="2" width="10.73046875" style="28" customWidth="1"/>
    <col min="3" max="3" width="2.73046875" style="28" customWidth="1"/>
    <col min="4" max="4" width="10.73046875" style="123" customWidth="1"/>
    <col min="5" max="5" width="1.73046875" style="28" customWidth="1"/>
    <col min="6" max="6" width="10.73046875" style="123" customWidth="1"/>
    <col min="7" max="7" width="2.73046875" style="28" customWidth="1"/>
    <col min="8" max="16384" width="9.1328125" style="28"/>
  </cols>
  <sheetData>
    <row r="1" spans="1:7" s="20" customFormat="1" ht="13.15">
      <c r="A1" s="18" t="s">
        <v>44</v>
      </c>
      <c r="B1" s="19" t="s">
        <v>61</v>
      </c>
      <c r="D1" s="116"/>
      <c r="F1" s="116"/>
    </row>
    <row r="2" spans="1:7" s="20" customFormat="1" ht="13.15">
      <c r="A2" s="18" t="s">
        <v>45</v>
      </c>
      <c r="B2" s="19" t="s">
        <v>62</v>
      </c>
      <c r="D2" s="116"/>
      <c r="F2" s="116"/>
    </row>
    <row r="3" spans="1:7" s="20" customFormat="1" ht="13.15">
      <c r="A3" s="21" t="s">
        <v>46</v>
      </c>
      <c r="B3" s="19" t="s">
        <v>79</v>
      </c>
      <c r="D3" s="116"/>
      <c r="F3" s="116"/>
    </row>
    <row r="4" spans="1:7" s="24" customFormat="1" ht="10.15">
      <c r="A4" s="22" t="s">
        <v>11</v>
      </c>
      <c r="B4" s="23" t="s">
        <v>47</v>
      </c>
      <c r="D4" s="117"/>
      <c r="F4" s="117"/>
    </row>
    <row r="5" spans="1:7" s="24" customFormat="1" ht="10.15">
      <c r="A5" s="25" t="s">
        <v>48</v>
      </c>
      <c r="B5" s="26" t="s">
        <v>63</v>
      </c>
      <c r="C5" s="26"/>
      <c r="D5" s="117"/>
      <c r="E5" s="26"/>
      <c r="F5" s="117"/>
      <c r="G5" s="26"/>
    </row>
    <row r="6" spans="1:7">
      <c r="A6" s="27"/>
      <c r="D6" s="108"/>
      <c r="F6" s="108"/>
    </row>
    <row r="7" spans="1:7">
      <c r="A7" s="128"/>
      <c r="B7" s="129"/>
      <c r="D7" s="127"/>
      <c r="F7" s="127"/>
    </row>
    <row r="8" spans="1:7" ht="12" customHeight="1" thickBot="1">
      <c r="A8" s="29"/>
      <c r="B8" s="30" t="s">
        <v>0</v>
      </c>
      <c r="D8" s="118" t="s">
        <v>96</v>
      </c>
      <c r="F8" s="118" t="s">
        <v>103</v>
      </c>
    </row>
    <row r="9" spans="1:7" ht="12.4" thickTop="1">
      <c r="A9" s="31">
        <v>1980</v>
      </c>
      <c r="B9" s="32">
        <v>399.44</v>
      </c>
      <c r="D9" s="119" t="s">
        <v>97</v>
      </c>
      <c r="F9" s="119" t="s">
        <v>97</v>
      </c>
    </row>
    <row r="10" spans="1:7" ht="12">
      <c r="A10" s="31">
        <v>1981</v>
      </c>
      <c r="B10" s="32">
        <v>443.65300000000002</v>
      </c>
      <c r="D10" s="120">
        <f>B10/B9-1</f>
        <v>0.11068746244742655</v>
      </c>
      <c r="F10" s="120" t="s">
        <v>97</v>
      </c>
    </row>
    <row r="11" spans="1:7" ht="12">
      <c r="A11" s="31">
        <v>1982</v>
      </c>
      <c r="B11" s="32">
        <v>508.04899999999998</v>
      </c>
      <c r="D11" s="120">
        <f t="shared" ref="D11:D48" si="0">B11/B10-1</f>
        <v>0.1451494749274771</v>
      </c>
      <c r="F11" s="120" t="s">
        <v>97</v>
      </c>
    </row>
    <row r="12" spans="1:7" ht="12">
      <c r="A12" s="31">
        <v>1983</v>
      </c>
      <c r="B12" s="32">
        <v>575.10599999999999</v>
      </c>
      <c r="D12" s="120">
        <f t="shared" si="0"/>
        <v>0.13198923725861089</v>
      </c>
      <c r="F12" s="120" t="s">
        <v>97</v>
      </c>
    </row>
    <row r="13" spans="1:7" ht="12">
      <c r="A13" s="31">
        <v>1984</v>
      </c>
      <c r="B13" s="32">
        <v>650.60299999999995</v>
      </c>
      <c r="D13" s="120">
        <f t="shared" si="0"/>
        <v>0.13127493018678282</v>
      </c>
      <c r="F13" s="120" t="s">
        <v>97</v>
      </c>
    </row>
    <row r="14" spans="1:7" ht="12">
      <c r="A14" s="31">
        <v>1985</v>
      </c>
      <c r="B14" s="32">
        <v>859.48400000000004</v>
      </c>
      <c r="D14" s="120">
        <f t="shared" si="0"/>
        <v>0.32105754200334169</v>
      </c>
      <c r="F14" s="120" t="s">
        <v>97</v>
      </c>
    </row>
    <row r="15" spans="1:7" ht="12">
      <c r="A15" s="31">
        <v>1986</v>
      </c>
      <c r="B15" s="32">
        <v>920.38300000000004</v>
      </c>
      <c r="D15" s="120">
        <f t="shared" si="0"/>
        <v>7.0855303880002385E-2</v>
      </c>
      <c r="F15" s="120" t="s">
        <v>97</v>
      </c>
    </row>
    <row r="16" spans="1:7" ht="12">
      <c r="A16" s="31">
        <v>1987</v>
      </c>
      <c r="B16" s="32">
        <v>1011.975</v>
      </c>
      <c r="D16" s="120">
        <f t="shared" si="0"/>
        <v>9.951509317316809E-2</v>
      </c>
      <c r="F16" s="120" t="s">
        <v>97</v>
      </c>
    </row>
    <row r="17" spans="1:6" ht="12">
      <c r="A17" s="31">
        <v>1988</v>
      </c>
      <c r="B17" s="32">
        <v>1079.962</v>
      </c>
      <c r="D17" s="120">
        <f t="shared" si="0"/>
        <v>6.7182489686010038E-2</v>
      </c>
      <c r="F17" s="120" t="s">
        <v>97</v>
      </c>
    </row>
    <row r="18" spans="1:6" ht="12">
      <c r="A18" s="31">
        <v>1989</v>
      </c>
      <c r="B18" s="32">
        <v>1129.798</v>
      </c>
      <c r="D18" s="120">
        <f t="shared" si="0"/>
        <v>4.6146068102396187E-2</v>
      </c>
      <c r="F18" s="120" t="s">
        <v>97</v>
      </c>
    </row>
    <row r="19" spans="1:6" ht="12">
      <c r="A19" s="31">
        <v>1990</v>
      </c>
      <c r="B19" s="32">
        <v>1178.6189999999999</v>
      </c>
      <c r="D19" s="120">
        <f t="shared" si="0"/>
        <v>4.3212149428481839E-2</v>
      </c>
      <c r="F19" s="120" t="s">
        <v>97</v>
      </c>
    </row>
    <row r="20" spans="1:6" ht="12">
      <c r="A20" s="31">
        <v>1991</v>
      </c>
      <c r="B20" s="32">
        <v>1272.079</v>
      </c>
      <c r="D20" s="120">
        <f t="shared" si="0"/>
        <v>7.9296193256684244E-2</v>
      </c>
      <c r="F20" s="120" t="s">
        <v>97</v>
      </c>
    </row>
    <row r="21" spans="1:6" ht="12">
      <c r="A21" s="31">
        <v>1992</v>
      </c>
      <c r="B21" s="32">
        <v>1295.4010000000001</v>
      </c>
      <c r="D21" s="120">
        <f t="shared" si="0"/>
        <v>1.8333767006609047E-2</v>
      </c>
      <c r="F21" s="120" t="s">
        <v>97</v>
      </c>
    </row>
    <row r="22" spans="1:6" ht="12">
      <c r="A22" s="31">
        <v>1993</v>
      </c>
      <c r="B22" s="32">
        <v>1361.6980000000001</v>
      </c>
      <c r="D22" s="120">
        <f t="shared" si="0"/>
        <v>5.1178746967155408E-2</v>
      </c>
      <c r="F22" s="120" t="s">
        <v>97</v>
      </c>
    </row>
    <row r="23" spans="1:6" ht="12">
      <c r="A23" s="31">
        <v>1994</v>
      </c>
      <c r="B23" s="32">
        <v>1325.77</v>
      </c>
      <c r="D23" s="120">
        <f t="shared" si="0"/>
        <v>-2.6384704978637097E-2</v>
      </c>
      <c r="F23" s="120" t="s">
        <v>97</v>
      </c>
    </row>
    <row r="24" spans="1:6" ht="12">
      <c r="A24" s="31">
        <v>1995</v>
      </c>
      <c r="B24" s="32">
        <v>1268.1569999999999</v>
      </c>
      <c r="D24" s="120">
        <f t="shared" si="0"/>
        <v>-4.3456255609947481E-2</v>
      </c>
      <c r="F24" s="120" t="s">
        <v>97</v>
      </c>
    </row>
    <row r="25" spans="1:6" ht="12">
      <c r="A25" s="31">
        <v>1996</v>
      </c>
      <c r="B25" s="32">
        <v>1261.6310000000001</v>
      </c>
      <c r="D25" s="120">
        <f t="shared" si="0"/>
        <v>-5.1460505284438574E-3</v>
      </c>
      <c r="F25" s="120" t="s">
        <v>97</v>
      </c>
    </row>
    <row r="26" spans="1:6" ht="12">
      <c r="A26" s="31">
        <v>1997</v>
      </c>
      <c r="B26" s="32">
        <v>1318.53</v>
      </c>
      <c r="D26" s="120">
        <f t="shared" si="0"/>
        <v>4.5099557636107512E-2</v>
      </c>
      <c r="F26" s="120" t="s">
        <v>97</v>
      </c>
    </row>
    <row r="27" spans="1:6" ht="12">
      <c r="A27" s="31">
        <v>1998</v>
      </c>
      <c r="B27" s="32">
        <v>1402.7280000000001</v>
      </c>
      <c r="D27" s="120">
        <f t="shared" si="0"/>
        <v>6.3857477645559824E-2</v>
      </c>
      <c r="F27" s="120" t="s">
        <v>97</v>
      </c>
    </row>
    <row r="28" spans="1:6" ht="12">
      <c r="A28" s="31">
        <v>1999</v>
      </c>
      <c r="B28" s="32">
        <v>1457.0889999999999</v>
      </c>
      <c r="D28" s="120">
        <f t="shared" si="0"/>
        <v>3.8753771222931332E-2</v>
      </c>
      <c r="F28" s="120" t="s">
        <v>97</v>
      </c>
    </row>
    <row r="29" spans="1:6" ht="12">
      <c r="A29" s="31">
        <v>2000</v>
      </c>
      <c r="B29" s="32">
        <v>1480.713</v>
      </c>
      <c r="D29" s="120">
        <f t="shared" si="0"/>
        <v>1.6213148270284083E-2</v>
      </c>
      <c r="F29" s="120" t="s">
        <v>97</v>
      </c>
    </row>
    <row r="30" spans="1:6" ht="12">
      <c r="A30" s="31">
        <v>2001</v>
      </c>
      <c r="B30" s="32">
        <v>1603.3979999999999</v>
      </c>
      <c r="D30" s="120">
        <f t="shared" si="0"/>
        <v>8.2855354143578142E-2</v>
      </c>
      <c r="F30" s="120" t="s">
        <v>97</v>
      </c>
    </row>
    <row r="31" spans="1:6" ht="12">
      <c r="A31" s="31">
        <v>2002</v>
      </c>
      <c r="B31" s="32">
        <v>1762.8209999999999</v>
      </c>
      <c r="D31" s="120">
        <f t="shared" si="0"/>
        <v>9.9428214329817077E-2</v>
      </c>
      <c r="F31" s="120" t="s">
        <v>97</v>
      </c>
    </row>
    <row r="32" spans="1:6" ht="12">
      <c r="A32" s="31">
        <v>2003</v>
      </c>
      <c r="B32" s="32">
        <v>1900.376</v>
      </c>
      <c r="D32" s="120">
        <f t="shared" si="0"/>
        <v>7.8031178435019832E-2</v>
      </c>
      <c r="F32" s="120" t="s">
        <v>97</v>
      </c>
    </row>
    <row r="33" spans="1:6" ht="12">
      <c r="A33" s="31">
        <v>2004</v>
      </c>
      <c r="B33" s="32">
        <v>2875.9940000000001</v>
      </c>
      <c r="D33" s="120">
        <f t="shared" si="0"/>
        <v>0.51338156238554911</v>
      </c>
      <c r="F33" s="120" t="s">
        <v>97</v>
      </c>
    </row>
    <row r="34" spans="1:6" ht="12">
      <c r="A34" s="31">
        <v>2005</v>
      </c>
      <c r="B34" s="32">
        <v>3098.83</v>
      </c>
      <c r="D34" s="120">
        <f t="shared" si="0"/>
        <v>7.74813855661729E-2</v>
      </c>
      <c r="F34" s="120" t="s">
        <v>97</v>
      </c>
    </row>
    <row r="35" spans="1:6" ht="12">
      <c r="A35" s="31">
        <v>2006</v>
      </c>
      <c r="B35" s="32">
        <v>3284.74</v>
      </c>
      <c r="D35" s="120">
        <f t="shared" si="0"/>
        <v>5.9993610491701599E-2</v>
      </c>
      <c r="F35" s="120" t="s">
        <v>97</v>
      </c>
    </row>
    <row r="36" spans="1:6" ht="12">
      <c r="A36" s="33">
        <v>2007</v>
      </c>
      <c r="B36" s="32">
        <v>3550.1260000000002</v>
      </c>
      <c r="D36" s="120">
        <f t="shared" si="0"/>
        <v>8.0793609235434216E-2</v>
      </c>
      <c r="F36" s="120" t="s">
        <v>97</v>
      </c>
    </row>
    <row r="37" spans="1:6" ht="12">
      <c r="A37" s="33">
        <v>2008</v>
      </c>
      <c r="B37" s="32">
        <v>3666.4569999999999</v>
      </c>
      <c r="D37" s="120">
        <f t="shared" si="0"/>
        <v>3.2768132736697098E-2</v>
      </c>
      <c r="F37" s="120" t="s">
        <v>97</v>
      </c>
    </row>
    <row r="38" spans="1:6" ht="12">
      <c r="A38" s="33">
        <v>2009</v>
      </c>
      <c r="B38" s="32">
        <v>3850.9589999999998</v>
      </c>
      <c r="D38" s="120">
        <f t="shared" si="0"/>
        <v>5.0321604753580829E-2</v>
      </c>
      <c r="F38" s="120" t="s">
        <v>97</v>
      </c>
    </row>
    <row r="39" spans="1:6" ht="12">
      <c r="A39" s="33">
        <v>2010</v>
      </c>
      <c r="B39" s="32">
        <v>3968.3249999999998</v>
      </c>
      <c r="D39" s="120">
        <f t="shared" si="0"/>
        <v>3.0477083760175105E-2</v>
      </c>
      <c r="F39" s="120" t="s">
        <v>97</v>
      </c>
    </row>
    <row r="40" spans="1:6" ht="12">
      <c r="A40" s="33">
        <v>2011</v>
      </c>
      <c r="B40" s="32">
        <v>3930.78</v>
      </c>
      <c r="D40" s="120">
        <f t="shared" si="0"/>
        <v>-9.4611706450453692E-3</v>
      </c>
      <c r="F40" s="120" t="s">
        <v>97</v>
      </c>
    </row>
    <row r="41" spans="1:6" ht="12">
      <c r="A41" s="33">
        <v>2012</v>
      </c>
      <c r="B41" s="32">
        <v>3932.877</v>
      </c>
      <c r="D41" s="120">
        <f t="shared" si="0"/>
        <v>5.3348190435476006E-4</v>
      </c>
      <c r="F41" s="120" t="s">
        <v>97</v>
      </c>
    </row>
    <row r="42" spans="1:6" ht="12">
      <c r="A42" s="33">
        <v>2013</v>
      </c>
      <c r="B42" s="32">
        <v>3868.431</v>
      </c>
      <c r="D42" s="120">
        <f t="shared" si="0"/>
        <v>-1.6386477380299413E-2</v>
      </c>
      <c r="F42" s="120" t="s">
        <v>97</v>
      </c>
    </row>
    <row r="43" spans="1:6" ht="12">
      <c r="A43" s="33">
        <v>2014</v>
      </c>
      <c r="B43" s="32">
        <v>3825.71</v>
      </c>
      <c r="D43" s="120">
        <f t="shared" si="0"/>
        <v>-1.1043495411964144E-2</v>
      </c>
      <c r="F43" s="120" t="s">
        <v>97</v>
      </c>
    </row>
    <row r="44" spans="1:6" ht="12">
      <c r="A44" s="33">
        <v>2015</v>
      </c>
      <c r="B44" s="32">
        <v>3842.5120000000002</v>
      </c>
      <c r="D44" s="120">
        <f t="shared" si="0"/>
        <v>4.3918645166518555E-3</v>
      </c>
      <c r="F44" s="120" t="s">
        <v>97</v>
      </c>
    </row>
    <row r="45" spans="1:6" ht="12">
      <c r="A45" s="33">
        <v>2016</v>
      </c>
      <c r="B45" s="32">
        <v>3889.5630000000001</v>
      </c>
      <c r="D45" s="120">
        <f t="shared" si="0"/>
        <v>1.224485440774159E-2</v>
      </c>
      <c r="F45" s="120" t="s">
        <v>97</v>
      </c>
    </row>
    <row r="46" spans="1:6" ht="12">
      <c r="A46" s="33">
        <v>2017</v>
      </c>
      <c r="B46" s="32">
        <v>3903.9839999999999</v>
      </c>
      <c r="D46" s="120">
        <f t="shared" si="0"/>
        <v>3.7076144543743972E-3</v>
      </c>
      <c r="F46" s="120" t="s">
        <v>97</v>
      </c>
    </row>
    <row r="47" spans="1:6" ht="12">
      <c r="A47" s="33">
        <v>2018</v>
      </c>
      <c r="B47" s="32">
        <v>3846.2710000000002</v>
      </c>
      <c r="D47" s="120">
        <f t="shared" si="0"/>
        <v>-1.4783103619277038E-2</v>
      </c>
      <c r="F47" s="120" t="s">
        <v>97</v>
      </c>
    </row>
    <row r="48" spans="1:6" ht="12">
      <c r="A48" s="33">
        <v>2019</v>
      </c>
      <c r="B48" s="32">
        <v>3866.4430000000002</v>
      </c>
      <c r="D48" s="120">
        <f t="shared" si="0"/>
        <v>5.244560250694752E-3</v>
      </c>
      <c r="F48" s="120" t="s">
        <v>97</v>
      </c>
    </row>
    <row r="49" spans="1:6" ht="12">
      <c r="A49" s="33">
        <v>2020</v>
      </c>
      <c r="B49" s="32">
        <v>3950.11</v>
      </c>
      <c r="D49" s="120">
        <f t="shared" ref="D49" si="1">B49/B48-1</f>
        <v>2.1639268961161529E-2</v>
      </c>
      <c r="F49" s="120" t="s">
        <v>97</v>
      </c>
    </row>
    <row r="50" spans="1:6">
      <c r="A50" s="34"/>
      <c r="D50" s="121"/>
      <c r="F50" s="121"/>
    </row>
    <row r="51" spans="1:6" ht="12">
      <c r="A51" s="33" t="s">
        <v>49</v>
      </c>
      <c r="B51" s="32">
        <v>3843.5419999999999</v>
      </c>
      <c r="D51" s="121" t="s">
        <v>97</v>
      </c>
      <c r="F51" s="121" t="s">
        <v>97</v>
      </c>
    </row>
    <row r="52" spans="1:6" ht="12">
      <c r="A52" s="33" t="s">
        <v>50</v>
      </c>
      <c r="B52" s="32">
        <v>3829.0259999999998</v>
      </c>
      <c r="D52" s="121" t="s">
        <v>97</v>
      </c>
      <c r="F52" s="131">
        <f>B52/B51-1</f>
        <v>-3.7767246982081115E-3</v>
      </c>
    </row>
    <row r="53" spans="1:6" ht="12">
      <c r="A53" s="33" t="s">
        <v>51</v>
      </c>
      <c r="B53" s="32">
        <v>3826.24</v>
      </c>
      <c r="D53" s="121" t="s">
        <v>97</v>
      </c>
      <c r="F53" s="131">
        <f t="shared" ref="F53:F57" si="2">B53/B52-1</f>
        <v>-7.2760017821771328E-4</v>
      </c>
    </row>
    <row r="54" spans="1:6" ht="12">
      <c r="A54" s="33" t="s">
        <v>52</v>
      </c>
      <c r="B54" s="32">
        <v>3866.4430000000002</v>
      </c>
      <c r="D54" s="121" t="s">
        <v>97</v>
      </c>
      <c r="F54" s="131">
        <f t="shared" si="2"/>
        <v>1.0507181985447867E-2</v>
      </c>
    </row>
    <row r="55" spans="1:6" ht="12">
      <c r="A55" s="33" t="s">
        <v>53</v>
      </c>
      <c r="B55" s="32">
        <v>3872.1289999999999</v>
      </c>
      <c r="D55" s="120">
        <f>B55/B51-1</f>
        <v>7.4376707734689074E-3</v>
      </c>
      <c r="F55" s="131">
        <f t="shared" si="2"/>
        <v>1.4706023081161312E-3</v>
      </c>
    </row>
    <row r="56" spans="1:6" ht="12">
      <c r="A56" s="33" t="s">
        <v>54</v>
      </c>
      <c r="B56" s="32">
        <v>3891.75</v>
      </c>
      <c r="D56" s="120">
        <f t="shared" ref="D56:D57" si="3">B56/B52-1</f>
        <v>1.6381189367740134E-2</v>
      </c>
      <c r="F56" s="131">
        <f t="shared" si="2"/>
        <v>5.0672382040990449E-3</v>
      </c>
    </row>
    <row r="57" spans="1:6" ht="12">
      <c r="A57" s="33" t="s">
        <v>55</v>
      </c>
      <c r="B57" s="32">
        <v>3926.056</v>
      </c>
      <c r="D57" s="120">
        <f t="shared" si="3"/>
        <v>2.608722923810336E-2</v>
      </c>
      <c r="F57" s="131">
        <f t="shared" si="2"/>
        <v>8.8150574934156012E-3</v>
      </c>
    </row>
    <row r="58" spans="1:6" ht="12">
      <c r="A58" s="33" t="s">
        <v>56</v>
      </c>
      <c r="B58" s="32">
        <v>3950.11</v>
      </c>
      <c r="D58" s="120">
        <f t="shared" ref="D58" si="4">B58/B54-1</f>
        <v>2.1639268961161529E-2</v>
      </c>
      <c r="F58" s="131">
        <f t="shared" ref="F58" si="5">B58/B57-1</f>
        <v>6.1267592719003172E-3</v>
      </c>
    </row>
    <row r="59" spans="1:6" ht="12">
      <c r="A59" s="33" t="s">
        <v>57</v>
      </c>
      <c r="B59" s="32">
        <v>3977.3229999999999</v>
      </c>
      <c r="D59" s="120">
        <f t="shared" ref="D59" si="6">B59/B55-1</f>
        <v>2.7166966803017223E-2</v>
      </c>
      <c r="F59" s="131">
        <f t="shared" ref="F59" si="7">B59/B58-1</f>
        <v>6.8891752381579074E-3</v>
      </c>
    </row>
    <row r="60" spans="1:6" ht="12">
      <c r="A60" s="33" t="s">
        <v>58</v>
      </c>
      <c r="B60" s="32"/>
      <c r="D60" s="120"/>
      <c r="F60" s="131"/>
    </row>
    <row r="61" spans="1:6" ht="12">
      <c r="A61" s="33" t="s">
        <v>59</v>
      </c>
      <c r="B61" s="32"/>
      <c r="D61" s="120"/>
      <c r="F61" s="131"/>
    </row>
    <row r="62" spans="1:6" ht="12">
      <c r="A62" s="33" t="s">
        <v>60</v>
      </c>
      <c r="B62" s="32"/>
      <c r="D62" s="120"/>
      <c r="F62" s="131"/>
    </row>
    <row r="63" spans="1:6">
      <c r="A63" s="34"/>
      <c r="D63" s="122"/>
      <c r="F63" s="122"/>
    </row>
    <row r="64" spans="1:6">
      <c r="A64" s="34"/>
      <c r="D64" s="122"/>
      <c r="F64" s="122"/>
    </row>
    <row r="65" spans="1:6">
      <c r="A65" s="34"/>
      <c r="D65" s="122"/>
      <c r="F65" s="122"/>
    </row>
    <row r="66" spans="1:6">
      <c r="A66" s="34"/>
      <c r="D66" s="122"/>
      <c r="F66" s="122"/>
    </row>
    <row r="67" spans="1:6">
      <c r="A67" s="34"/>
      <c r="D67" s="122"/>
      <c r="F67" s="122"/>
    </row>
    <row r="68" spans="1:6">
      <c r="A68" s="34"/>
      <c r="D68" s="122"/>
      <c r="F68" s="122"/>
    </row>
    <row r="69" spans="1:6">
      <c r="A69" s="34"/>
      <c r="D69" s="122"/>
      <c r="F69" s="122"/>
    </row>
    <row r="70" spans="1:6">
      <c r="A70" s="34"/>
      <c r="D70" s="122"/>
      <c r="F70" s="122"/>
    </row>
    <row r="71" spans="1:6">
      <c r="A71" s="34"/>
      <c r="D71" s="122"/>
      <c r="F71" s="122"/>
    </row>
    <row r="72" spans="1:6">
      <c r="A72" s="34"/>
      <c r="D72" s="122"/>
      <c r="F72" s="122"/>
    </row>
    <row r="73" spans="1:6">
      <c r="D73" s="122"/>
      <c r="F73" s="122"/>
    </row>
    <row r="74" spans="1:6">
      <c r="D74" s="122"/>
      <c r="F74" s="122"/>
    </row>
    <row r="75" spans="1:6">
      <c r="D75" s="122"/>
      <c r="F75" s="122"/>
    </row>
    <row r="76" spans="1:6">
      <c r="D76" s="122"/>
      <c r="F76" s="122"/>
    </row>
    <row r="77" spans="1:6">
      <c r="D77" s="122"/>
      <c r="F77" s="122"/>
    </row>
    <row r="78" spans="1:6">
      <c r="D78" s="122"/>
      <c r="F78" s="122"/>
    </row>
  </sheetData>
  <phoneticPr fontId="6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78"/>
  <sheetViews>
    <sheetView tabSelected="1" workbookViewId="0">
      <pane xSplit="1" ySplit="8" topLeftCell="B38" activePane="bottomRight" state="frozen"/>
      <selection pane="topRight" activeCell="B1" sqref="B1"/>
      <selection pane="bottomLeft" activeCell="A9" sqref="A9"/>
      <selection pane="bottomRight" activeCell="B60" sqref="B60"/>
    </sheetView>
  </sheetViews>
  <sheetFormatPr defaultColWidth="9.1328125" defaultRowHeight="12"/>
  <cols>
    <col min="1" max="1" width="8.73046875" style="35" customWidth="1"/>
    <col min="2" max="7" width="10.73046875" style="36" customWidth="1"/>
    <col min="8" max="8" width="4.265625" style="36" customWidth="1"/>
    <col min="9" max="9" width="11" style="36" customWidth="1"/>
    <col min="10" max="10" width="2.73046875" style="28" customWidth="1"/>
    <col min="11" max="11" width="10.73046875" style="123" customWidth="1"/>
    <col min="12" max="16" width="10.73046875" style="36" customWidth="1"/>
    <col min="17" max="17" width="1.73046875" style="28" customWidth="1"/>
    <col min="18" max="18" width="10.73046875" style="123" customWidth="1"/>
    <col min="19" max="23" width="10.73046875" style="36" customWidth="1"/>
    <col min="24" max="24" width="2.73046875" style="36" customWidth="1"/>
    <col min="25" max="16384" width="9.1328125" style="36"/>
  </cols>
  <sheetData>
    <row r="1" spans="1:23" s="20" customFormat="1" ht="13.15">
      <c r="A1" s="18" t="s">
        <v>44</v>
      </c>
      <c r="B1" s="19" t="s">
        <v>61</v>
      </c>
      <c r="K1" s="116"/>
      <c r="R1" s="116"/>
    </row>
    <row r="2" spans="1:23" s="20" customFormat="1" ht="13.15">
      <c r="A2" s="18" t="s">
        <v>45</v>
      </c>
      <c r="B2" s="19" t="s">
        <v>64</v>
      </c>
      <c r="K2" s="116"/>
      <c r="R2" s="116"/>
    </row>
    <row r="3" spans="1:23" s="20" customFormat="1" ht="13.15">
      <c r="A3" s="21" t="s">
        <v>46</v>
      </c>
      <c r="B3" s="19" t="s">
        <v>79</v>
      </c>
      <c r="K3" s="116"/>
      <c r="R3" s="116"/>
    </row>
    <row r="4" spans="1:23" s="24" customFormat="1" ht="10.15">
      <c r="A4" s="22" t="s">
        <v>11</v>
      </c>
      <c r="B4" s="23" t="s">
        <v>47</v>
      </c>
      <c r="K4" s="117"/>
      <c r="R4" s="117"/>
    </row>
    <row r="5" spans="1:23" s="24" customFormat="1" ht="10.5">
      <c r="A5" s="25" t="s">
        <v>48</v>
      </c>
      <c r="B5" s="42" t="s">
        <v>65</v>
      </c>
      <c r="C5" s="26"/>
      <c r="J5" s="26"/>
      <c r="K5" s="117"/>
      <c r="Q5" s="26"/>
      <c r="R5" s="117"/>
    </row>
    <row r="6" spans="1:23" s="28" customFormat="1" ht="11.65">
      <c r="A6" s="27"/>
      <c r="K6" s="108"/>
      <c r="R6" s="108"/>
    </row>
    <row r="7" spans="1:23" s="28" customFormat="1" ht="24.75" customHeight="1">
      <c r="A7" s="128"/>
      <c r="B7" s="129"/>
      <c r="C7" s="129"/>
      <c r="D7" s="129"/>
      <c r="E7" s="129"/>
      <c r="F7" s="129"/>
      <c r="G7" s="129"/>
      <c r="H7" s="129"/>
      <c r="I7" s="129"/>
      <c r="K7" s="155" t="s">
        <v>96</v>
      </c>
      <c r="L7" s="155"/>
      <c r="M7" s="155"/>
      <c r="N7" s="155"/>
      <c r="O7" s="155"/>
      <c r="P7" s="155"/>
      <c r="R7" s="155" t="s">
        <v>96</v>
      </c>
      <c r="S7" s="155"/>
      <c r="T7" s="155"/>
      <c r="U7" s="155"/>
      <c r="V7" s="155"/>
      <c r="W7" s="155"/>
    </row>
    <row r="8" spans="1:23" ht="34.9" thickBot="1">
      <c r="A8" s="29"/>
      <c r="B8" s="102" t="s">
        <v>66</v>
      </c>
      <c r="C8" s="102" t="s">
        <v>67</v>
      </c>
      <c r="D8" s="102" t="s">
        <v>68</v>
      </c>
      <c r="E8" s="102" t="s">
        <v>69</v>
      </c>
      <c r="F8" s="102" t="s">
        <v>70</v>
      </c>
      <c r="G8" s="102" t="s">
        <v>0</v>
      </c>
      <c r="H8" s="130"/>
      <c r="I8" s="102" t="s">
        <v>71</v>
      </c>
      <c r="K8" s="124" t="s">
        <v>66</v>
      </c>
      <c r="L8" s="124" t="s">
        <v>67</v>
      </c>
      <c r="M8" s="124" t="s">
        <v>68</v>
      </c>
      <c r="N8" s="124" t="s">
        <v>69</v>
      </c>
      <c r="O8" s="124" t="s">
        <v>70</v>
      </c>
      <c r="P8" s="124" t="s">
        <v>0</v>
      </c>
      <c r="R8" s="124" t="s">
        <v>66</v>
      </c>
      <c r="S8" s="124" t="s">
        <v>67</v>
      </c>
      <c r="T8" s="124" t="s">
        <v>68</v>
      </c>
      <c r="U8" s="124" t="s">
        <v>69</v>
      </c>
      <c r="V8" s="124" t="s">
        <v>70</v>
      </c>
      <c r="W8" s="124" t="s">
        <v>0</v>
      </c>
    </row>
    <row r="9" spans="1:23" ht="12.4" thickTop="1">
      <c r="A9" s="31">
        <v>1980</v>
      </c>
      <c r="B9" s="37">
        <v>129.97999999999999</v>
      </c>
      <c r="C9" s="37">
        <v>6.3869999999999996</v>
      </c>
      <c r="D9" s="37">
        <v>154.87099999999998</v>
      </c>
      <c r="E9" s="37">
        <v>87.233999999999995</v>
      </c>
      <c r="F9" s="37">
        <v>20.896000000000001</v>
      </c>
      <c r="G9" s="39">
        <v>399.36799999999994</v>
      </c>
      <c r="I9" s="37">
        <v>7.1999999999999995E-2</v>
      </c>
      <c r="K9" s="119" t="s">
        <v>97</v>
      </c>
      <c r="L9" s="119" t="s">
        <v>97</v>
      </c>
      <c r="M9" s="119" t="s">
        <v>97</v>
      </c>
      <c r="N9" s="119" t="s">
        <v>97</v>
      </c>
      <c r="O9" s="119" t="s">
        <v>97</v>
      </c>
      <c r="P9" s="119" t="s">
        <v>97</v>
      </c>
      <c r="R9" s="119" t="s">
        <v>97</v>
      </c>
      <c r="S9" s="119" t="s">
        <v>97</v>
      </c>
      <c r="T9" s="119" t="s">
        <v>97</v>
      </c>
      <c r="U9" s="119" t="s">
        <v>97</v>
      </c>
      <c r="V9" s="119" t="s">
        <v>97</v>
      </c>
      <c r="W9" s="119" t="s">
        <v>97</v>
      </c>
    </row>
    <row r="10" spans="1:23">
      <c r="A10" s="31">
        <v>1981</v>
      </c>
      <c r="B10" s="37">
        <v>159.29</v>
      </c>
      <c r="C10" s="37">
        <v>9.4969999999999999</v>
      </c>
      <c r="D10" s="37">
        <v>160.61199999999999</v>
      </c>
      <c r="E10" s="37">
        <v>91.073999999999998</v>
      </c>
      <c r="F10" s="37">
        <v>22.201000000000001</v>
      </c>
      <c r="G10" s="39">
        <v>442.67400000000004</v>
      </c>
      <c r="I10" s="37">
        <v>0.97899999999999998</v>
      </c>
      <c r="K10" s="120">
        <f>B10/B9-1</f>
        <v>0.22549623018926002</v>
      </c>
      <c r="L10" s="120">
        <f t="shared" ref="L10:P25" si="0">C10/C9-1</f>
        <v>0.48692656959448888</v>
      </c>
      <c r="M10" s="120">
        <f t="shared" si="0"/>
        <v>3.7069561118608485E-2</v>
      </c>
      <c r="N10" s="120">
        <f t="shared" si="0"/>
        <v>4.4019533668065325E-2</v>
      </c>
      <c r="O10" s="120">
        <f t="shared" si="0"/>
        <v>6.2452143950995298E-2</v>
      </c>
      <c r="P10" s="120">
        <f>G10/G9-1</f>
        <v>0.10843632940045289</v>
      </c>
      <c r="R10" s="120" t="s">
        <v>97</v>
      </c>
      <c r="S10" s="120" t="s">
        <v>97</v>
      </c>
      <c r="T10" s="120" t="s">
        <v>97</v>
      </c>
      <c r="U10" s="120" t="s">
        <v>97</v>
      </c>
      <c r="V10" s="120" t="s">
        <v>97</v>
      </c>
      <c r="W10" s="120" t="s">
        <v>97</v>
      </c>
    </row>
    <row r="11" spans="1:23">
      <c r="A11" s="31">
        <v>1982</v>
      </c>
      <c r="B11" s="37">
        <v>201.43600000000001</v>
      </c>
      <c r="C11" s="37">
        <v>21.292999999999999</v>
      </c>
      <c r="D11" s="37">
        <v>166.26600000000002</v>
      </c>
      <c r="E11" s="37">
        <v>96.015000000000001</v>
      </c>
      <c r="F11" s="37">
        <v>23.425000000000001</v>
      </c>
      <c r="G11" s="39">
        <v>508.435</v>
      </c>
      <c r="I11" s="37">
        <v>-0.38600000000000001</v>
      </c>
      <c r="K11" s="120">
        <f t="shared" ref="K11:K48" si="1">B11/B10-1</f>
        <v>0.26458660305103909</v>
      </c>
      <c r="L11" s="120">
        <f t="shared" si="0"/>
        <v>1.2420764451932187</v>
      </c>
      <c r="M11" s="120">
        <f t="shared" si="0"/>
        <v>3.5202849102184297E-2</v>
      </c>
      <c r="N11" s="120">
        <f t="shared" si="0"/>
        <v>5.4252585809341891E-2</v>
      </c>
      <c r="O11" s="120">
        <f t="shared" si="0"/>
        <v>5.5132651682356704E-2</v>
      </c>
      <c r="P11" s="120">
        <f t="shared" si="0"/>
        <v>0.14855401491842746</v>
      </c>
      <c r="R11" s="120" t="s">
        <v>97</v>
      </c>
      <c r="S11" s="120" t="s">
        <v>97</v>
      </c>
      <c r="T11" s="120" t="s">
        <v>97</v>
      </c>
      <c r="U11" s="120" t="s">
        <v>97</v>
      </c>
      <c r="V11" s="120" t="s">
        <v>97</v>
      </c>
      <c r="W11" s="120" t="s">
        <v>97</v>
      </c>
    </row>
    <row r="12" spans="1:23">
      <c r="A12" s="31">
        <v>1983</v>
      </c>
      <c r="B12" s="37">
        <v>246.846</v>
      </c>
      <c r="C12" s="37">
        <v>30.341999999999999</v>
      </c>
      <c r="D12" s="37">
        <v>171.63200000000001</v>
      </c>
      <c r="E12" s="37">
        <v>96.653000000000006</v>
      </c>
      <c r="F12" s="37">
        <v>29.832000000000001</v>
      </c>
      <c r="G12" s="39">
        <v>575.30499999999995</v>
      </c>
      <c r="I12" s="37">
        <v>-0.19900000000000001</v>
      </c>
      <c r="K12" s="120">
        <f t="shared" si="1"/>
        <v>0.22543140252983584</v>
      </c>
      <c r="L12" s="120">
        <f t="shared" si="0"/>
        <v>0.42497534400976855</v>
      </c>
      <c r="M12" s="120">
        <f t="shared" si="0"/>
        <v>3.22735857000227E-2</v>
      </c>
      <c r="N12" s="120">
        <f t="shared" si="0"/>
        <v>6.6447950841015402E-3</v>
      </c>
      <c r="O12" s="120">
        <f t="shared" si="0"/>
        <v>0.27351120597652079</v>
      </c>
      <c r="P12" s="120">
        <f t="shared" si="0"/>
        <v>0.13152123673625926</v>
      </c>
      <c r="R12" s="120" t="s">
        <v>97</v>
      </c>
      <c r="S12" s="120" t="s">
        <v>97</v>
      </c>
      <c r="T12" s="120" t="s">
        <v>97</v>
      </c>
      <c r="U12" s="120" t="s">
        <v>97</v>
      </c>
      <c r="V12" s="120" t="s">
        <v>97</v>
      </c>
      <c r="W12" s="120" t="s">
        <v>97</v>
      </c>
    </row>
    <row r="13" spans="1:23">
      <c r="A13" s="31">
        <v>1984</v>
      </c>
      <c r="B13" s="37">
        <v>291.04500000000002</v>
      </c>
      <c r="C13" s="37">
        <v>43.3</v>
      </c>
      <c r="D13" s="37">
        <v>188.36200000000002</v>
      </c>
      <c r="E13" s="37">
        <v>93.454999999999998</v>
      </c>
      <c r="F13" s="37">
        <v>35.265000000000001</v>
      </c>
      <c r="G13" s="39">
        <v>651.42700000000013</v>
      </c>
      <c r="I13" s="37">
        <v>-0.82399999999999995</v>
      </c>
      <c r="K13" s="120">
        <f t="shared" si="1"/>
        <v>0.17905495734182453</v>
      </c>
      <c r="L13" s="120">
        <f t="shared" si="0"/>
        <v>0.42706479467404912</v>
      </c>
      <c r="M13" s="120">
        <f t="shared" si="0"/>
        <v>9.7475995152419337E-2</v>
      </c>
      <c r="N13" s="120">
        <f t="shared" si="0"/>
        <v>-3.3087436499643075E-2</v>
      </c>
      <c r="O13" s="120">
        <f t="shared" si="0"/>
        <v>0.1821198712791634</v>
      </c>
      <c r="P13" s="120">
        <f t="shared" si="0"/>
        <v>0.13231590199980903</v>
      </c>
      <c r="R13" s="120" t="s">
        <v>97</v>
      </c>
      <c r="S13" s="120" t="s">
        <v>97</v>
      </c>
      <c r="T13" s="120" t="s">
        <v>97</v>
      </c>
      <c r="U13" s="120" t="s">
        <v>97</v>
      </c>
      <c r="V13" s="120" t="s">
        <v>97</v>
      </c>
      <c r="W13" s="120" t="s">
        <v>97</v>
      </c>
    </row>
    <row r="14" spans="1:23">
      <c r="A14" s="31">
        <v>1985</v>
      </c>
      <c r="B14" s="37">
        <v>396.55700000000002</v>
      </c>
      <c r="C14" s="37">
        <v>73.108000000000004</v>
      </c>
      <c r="D14" s="37">
        <v>255.06700000000001</v>
      </c>
      <c r="E14" s="37">
        <v>97.956000000000003</v>
      </c>
      <c r="F14" s="37">
        <v>39.094000000000001</v>
      </c>
      <c r="G14" s="39">
        <v>861.78200000000004</v>
      </c>
      <c r="I14" s="37">
        <v>-2.298</v>
      </c>
      <c r="K14" s="120">
        <f t="shared" si="1"/>
        <v>0.36252813138861684</v>
      </c>
      <c r="L14" s="120">
        <f t="shared" si="0"/>
        <v>0.68840646651270232</v>
      </c>
      <c r="M14" s="120">
        <f t="shared" si="0"/>
        <v>0.3541319374396108</v>
      </c>
      <c r="N14" s="120">
        <f t="shared" si="0"/>
        <v>4.8162217109839034E-2</v>
      </c>
      <c r="O14" s="120">
        <f t="shared" si="0"/>
        <v>0.1085779101091735</v>
      </c>
      <c r="P14" s="120">
        <f t="shared" si="0"/>
        <v>0.32291415615256946</v>
      </c>
      <c r="R14" s="120" t="s">
        <v>97</v>
      </c>
      <c r="S14" s="120" t="s">
        <v>97</v>
      </c>
      <c r="T14" s="120" t="s">
        <v>97</v>
      </c>
      <c r="U14" s="120" t="s">
        <v>97</v>
      </c>
      <c r="V14" s="120" t="s">
        <v>97</v>
      </c>
      <c r="W14" s="120" t="s">
        <v>97</v>
      </c>
    </row>
    <row r="15" spans="1:23">
      <c r="A15" s="31">
        <v>1986</v>
      </c>
      <c r="B15" s="37">
        <v>415.42599999999999</v>
      </c>
      <c r="C15" s="37">
        <v>132.58199999999999</v>
      </c>
      <c r="D15" s="37">
        <v>223.042</v>
      </c>
      <c r="E15" s="37">
        <v>113.596</v>
      </c>
      <c r="F15" s="37">
        <v>39.847000000000001</v>
      </c>
      <c r="G15" s="39">
        <v>924.49300000000005</v>
      </c>
      <c r="I15" s="37">
        <v>-4.1100000000000003</v>
      </c>
      <c r="K15" s="120">
        <f t="shared" si="1"/>
        <v>4.7582062603862774E-2</v>
      </c>
      <c r="L15" s="120">
        <f t="shared" si="0"/>
        <v>0.81350878152869699</v>
      </c>
      <c r="M15" s="120">
        <f t="shared" si="0"/>
        <v>-0.12555524626862746</v>
      </c>
      <c r="N15" s="120">
        <f t="shared" si="0"/>
        <v>0.15966352239781134</v>
      </c>
      <c r="O15" s="120">
        <f t="shared" si="0"/>
        <v>1.9261267713715613E-2</v>
      </c>
      <c r="P15" s="120">
        <f t="shared" si="0"/>
        <v>7.2768983339174031E-2</v>
      </c>
      <c r="R15" s="120" t="s">
        <v>97</v>
      </c>
      <c r="S15" s="120" t="s">
        <v>97</v>
      </c>
      <c r="T15" s="120" t="s">
        <v>97</v>
      </c>
      <c r="U15" s="120" t="s">
        <v>97</v>
      </c>
      <c r="V15" s="120" t="s">
        <v>97</v>
      </c>
      <c r="W15" s="120" t="s">
        <v>97</v>
      </c>
    </row>
    <row r="16" spans="1:23">
      <c r="A16" s="31">
        <v>1987</v>
      </c>
      <c r="B16" s="37">
        <v>522.40800000000002</v>
      </c>
      <c r="C16" s="37">
        <v>135.69399999999999</v>
      </c>
      <c r="D16" s="37">
        <v>185.596</v>
      </c>
      <c r="E16" s="37">
        <v>135.446</v>
      </c>
      <c r="F16" s="37">
        <v>34.42</v>
      </c>
      <c r="G16" s="39">
        <v>1013.564</v>
      </c>
      <c r="I16" s="37">
        <v>-1.589</v>
      </c>
      <c r="K16" s="120">
        <f t="shared" si="1"/>
        <v>0.25752360227814353</v>
      </c>
      <c r="L16" s="120">
        <f t="shared" si="0"/>
        <v>2.3472266220150528E-2</v>
      </c>
      <c r="M16" s="120">
        <f t="shared" si="0"/>
        <v>-0.16788766241335706</v>
      </c>
      <c r="N16" s="120">
        <f t="shared" si="0"/>
        <v>0.19234832212401831</v>
      </c>
      <c r="O16" s="120">
        <f t="shared" si="0"/>
        <v>-0.13619594950686376</v>
      </c>
      <c r="P16" s="120">
        <f t="shared" si="0"/>
        <v>9.6345780876653464E-2</v>
      </c>
      <c r="R16" s="120" t="s">
        <v>97</v>
      </c>
      <c r="S16" s="120" t="s">
        <v>97</v>
      </c>
      <c r="T16" s="120" t="s">
        <v>97</v>
      </c>
      <c r="U16" s="120" t="s">
        <v>97</v>
      </c>
      <c r="V16" s="120" t="s">
        <v>97</v>
      </c>
      <c r="W16" s="120" t="s">
        <v>97</v>
      </c>
    </row>
    <row r="17" spans="1:23">
      <c r="A17" s="31">
        <v>1988</v>
      </c>
      <c r="B17" s="37">
        <v>594.02200000000005</v>
      </c>
      <c r="C17" s="37">
        <v>151.70699999999999</v>
      </c>
      <c r="D17" s="37">
        <v>161.88999999999999</v>
      </c>
      <c r="E17" s="37">
        <v>143.196</v>
      </c>
      <c r="F17" s="37">
        <v>32.341000000000001</v>
      </c>
      <c r="G17" s="39">
        <v>1083.1559999999999</v>
      </c>
      <c r="I17" s="37">
        <v>-3.194</v>
      </c>
      <c r="K17" s="120">
        <f t="shared" si="1"/>
        <v>0.13708442443454172</v>
      </c>
      <c r="L17" s="120">
        <f t="shared" si="0"/>
        <v>0.11800816543104342</v>
      </c>
      <c r="M17" s="120">
        <f t="shared" si="0"/>
        <v>-0.12772904588460965</v>
      </c>
      <c r="N17" s="120">
        <f t="shared" si="0"/>
        <v>5.7218374850493969E-2</v>
      </c>
      <c r="O17" s="120">
        <f t="shared" si="0"/>
        <v>-6.0400929692039473E-2</v>
      </c>
      <c r="P17" s="120">
        <f t="shared" si="0"/>
        <v>6.8660686449005581E-2</v>
      </c>
      <c r="R17" s="120" t="s">
        <v>97</v>
      </c>
      <c r="S17" s="120" t="s">
        <v>97</v>
      </c>
      <c r="T17" s="120" t="s">
        <v>97</v>
      </c>
      <c r="U17" s="120" t="s">
        <v>97</v>
      </c>
      <c r="V17" s="120" t="s">
        <v>97</v>
      </c>
      <c r="W17" s="120" t="s">
        <v>97</v>
      </c>
    </row>
    <row r="18" spans="1:23">
      <c r="A18" s="31">
        <v>1989</v>
      </c>
      <c r="B18" s="37">
        <v>624.005</v>
      </c>
      <c r="C18" s="37">
        <v>174.62200000000001</v>
      </c>
      <c r="D18" s="37">
        <v>143.53</v>
      </c>
      <c r="E18" s="37">
        <v>143.79400000000001</v>
      </c>
      <c r="F18" s="37">
        <v>48.338000000000001</v>
      </c>
      <c r="G18" s="39">
        <v>1134.289</v>
      </c>
      <c r="I18" s="37">
        <v>-4.4909999999999997</v>
      </c>
      <c r="K18" s="120">
        <f t="shared" si="1"/>
        <v>5.0474561548225383E-2</v>
      </c>
      <c r="L18" s="120">
        <f t="shared" si="0"/>
        <v>0.15104774334737359</v>
      </c>
      <c r="M18" s="120">
        <f t="shared" si="0"/>
        <v>-0.11341034035456166</v>
      </c>
      <c r="N18" s="120">
        <f t="shared" si="0"/>
        <v>4.1760943043103183E-3</v>
      </c>
      <c r="O18" s="120">
        <f t="shared" si="0"/>
        <v>0.49463529266256456</v>
      </c>
      <c r="P18" s="120">
        <f t="shared" si="0"/>
        <v>4.7207419799179418E-2</v>
      </c>
      <c r="R18" s="120" t="s">
        <v>97</v>
      </c>
      <c r="S18" s="120" t="s">
        <v>97</v>
      </c>
      <c r="T18" s="120" t="s">
        <v>97</v>
      </c>
      <c r="U18" s="120" t="s">
        <v>97</v>
      </c>
      <c r="V18" s="120" t="s">
        <v>97</v>
      </c>
      <c r="W18" s="120" t="s">
        <v>97</v>
      </c>
    </row>
    <row r="19" spans="1:23">
      <c r="A19" s="31">
        <v>1990</v>
      </c>
      <c r="B19" s="37">
        <v>659.88499999999999</v>
      </c>
      <c r="C19" s="37">
        <v>203.03800000000001</v>
      </c>
      <c r="D19" s="37">
        <v>128.33699999999999</v>
      </c>
      <c r="E19" s="37">
        <v>149.244</v>
      </c>
      <c r="F19" s="37">
        <v>42.611999999999995</v>
      </c>
      <c r="G19" s="39">
        <v>1183.116</v>
      </c>
      <c r="I19" s="37">
        <v>-4.4969999999999999</v>
      </c>
      <c r="K19" s="120">
        <f t="shared" si="1"/>
        <v>5.7499539266512301E-2</v>
      </c>
      <c r="L19" s="120">
        <f t="shared" si="0"/>
        <v>0.16272863671244164</v>
      </c>
      <c r="M19" s="120">
        <f t="shared" si="0"/>
        <v>-0.10585243503100406</v>
      </c>
      <c r="N19" s="120">
        <f t="shared" si="0"/>
        <v>3.7901442341126801E-2</v>
      </c>
      <c r="O19" s="120">
        <f t="shared" si="0"/>
        <v>-0.11845752823865296</v>
      </c>
      <c r="P19" s="120">
        <f t="shared" si="0"/>
        <v>4.304634885818337E-2</v>
      </c>
      <c r="R19" s="120" t="s">
        <v>97</v>
      </c>
      <c r="S19" s="120" t="s">
        <v>97</v>
      </c>
      <c r="T19" s="120" t="s">
        <v>97</v>
      </c>
      <c r="U19" s="120" t="s">
        <v>97</v>
      </c>
      <c r="V19" s="120" t="s">
        <v>97</v>
      </c>
      <c r="W19" s="120" t="s">
        <v>97</v>
      </c>
    </row>
    <row r="20" spans="1:23">
      <c r="A20" s="31">
        <v>1991</v>
      </c>
      <c r="B20" s="37">
        <v>694.93</v>
      </c>
      <c r="C20" s="37">
        <v>270.51299999999998</v>
      </c>
      <c r="D20" s="37">
        <v>115.07400000000001</v>
      </c>
      <c r="E20" s="37">
        <v>137.006</v>
      </c>
      <c r="F20" s="37">
        <v>62.445</v>
      </c>
      <c r="G20" s="39">
        <v>1279.9680000000001</v>
      </c>
      <c r="I20" s="37">
        <v>-7.8890000000000002</v>
      </c>
      <c r="K20" s="120">
        <f t="shared" si="1"/>
        <v>5.3107738469581722E-2</v>
      </c>
      <c r="L20" s="120">
        <f t="shared" si="0"/>
        <v>0.33232695357519271</v>
      </c>
      <c r="M20" s="120">
        <f t="shared" si="0"/>
        <v>-0.10334509923093094</v>
      </c>
      <c r="N20" s="120">
        <f t="shared" si="0"/>
        <v>-8.1999946396505097E-2</v>
      </c>
      <c r="O20" s="120">
        <f t="shared" si="0"/>
        <v>0.46543227259926789</v>
      </c>
      <c r="P20" s="120">
        <f t="shared" si="0"/>
        <v>8.1861795462152553E-2</v>
      </c>
      <c r="R20" s="120" t="s">
        <v>97</v>
      </c>
      <c r="S20" s="120" t="s">
        <v>97</v>
      </c>
      <c r="T20" s="120" t="s">
        <v>97</v>
      </c>
      <c r="U20" s="120" t="s">
        <v>97</v>
      </c>
      <c r="V20" s="120" t="s">
        <v>97</v>
      </c>
      <c r="W20" s="120" t="s">
        <v>97</v>
      </c>
    </row>
    <row r="21" spans="1:23">
      <c r="A21" s="31">
        <v>1992</v>
      </c>
      <c r="B21" s="37">
        <v>653.54399999999998</v>
      </c>
      <c r="C21" s="37">
        <v>333.48700000000002</v>
      </c>
      <c r="D21" s="37">
        <v>110.879</v>
      </c>
      <c r="E21" s="37">
        <v>145.69900000000001</v>
      </c>
      <c r="F21" s="37">
        <v>62.547999999999995</v>
      </c>
      <c r="G21" s="39">
        <v>1306.1569999999999</v>
      </c>
      <c r="I21" s="37">
        <v>-10.755000000000001</v>
      </c>
      <c r="K21" s="120">
        <f t="shared" si="1"/>
        <v>-5.9554199703567234E-2</v>
      </c>
      <c r="L21" s="120">
        <f t="shared" si="0"/>
        <v>0.23279472705563142</v>
      </c>
      <c r="M21" s="120">
        <f t="shared" si="0"/>
        <v>-3.6454802996332858E-2</v>
      </c>
      <c r="N21" s="120">
        <f t="shared" si="0"/>
        <v>6.3449775922222562E-2</v>
      </c>
      <c r="O21" s="120">
        <f t="shared" si="0"/>
        <v>1.6494515173350877E-3</v>
      </c>
      <c r="P21" s="120">
        <f t="shared" si="0"/>
        <v>2.0460667766694085E-2</v>
      </c>
      <c r="R21" s="120" t="s">
        <v>97</v>
      </c>
      <c r="S21" s="120" t="s">
        <v>97</v>
      </c>
      <c r="T21" s="120" t="s">
        <v>97</v>
      </c>
      <c r="U21" s="120" t="s">
        <v>97</v>
      </c>
      <c r="V21" s="120" t="s">
        <v>97</v>
      </c>
      <c r="W21" s="120" t="s">
        <v>97</v>
      </c>
    </row>
    <row r="22" spans="1:23">
      <c r="A22" s="31">
        <v>1993</v>
      </c>
      <c r="B22" s="37">
        <v>606.03800000000001</v>
      </c>
      <c r="C22" s="37">
        <v>412.66399999999999</v>
      </c>
      <c r="D22" s="37">
        <v>118.41</v>
      </c>
      <c r="E22" s="37">
        <v>160.85</v>
      </c>
      <c r="F22" s="37">
        <v>72.99499999999999</v>
      </c>
      <c r="G22" s="39">
        <v>1370.9569999999999</v>
      </c>
      <c r="I22" s="37">
        <v>-9.2590000000000003</v>
      </c>
      <c r="K22" s="120">
        <f t="shared" si="1"/>
        <v>-7.2689826545725977E-2</v>
      </c>
      <c r="L22" s="120">
        <f t="shared" si="0"/>
        <v>0.23742154866606491</v>
      </c>
      <c r="M22" s="120">
        <f t="shared" si="0"/>
        <v>6.7920886732383945E-2</v>
      </c>
      <c r="N22" s="120">
        <f t="shared" si="0"/>
        <v>0.10398835956320895</v>
      </c>
      <c r="O22" s="120">
        <f t="shared" si="0"/>
        <v>0.16702372577860203</v>
      </c>
      <c r="P22" s="120">
        <f t="shared" si="0"/>
        <v>4.9611187629052145E-2</v>
      </c>
      <c r="R22" s="120" t="s">
        <v>97</v>
      </c>
      <c r="S22" s="120" t="s">
        <v>97</v>
      </c>
      <c r="T22" s="120" t="s">
        <v>97</v>
      </c>
      <c r="U22" s="120" t="s">
        <v>97</v>
      </c>
      <c r="V22" s="120" t="s">
        <v>97</v>
      </c>
      <c r="W22" s="120" t="s">
        <v>97</v>
      </c>
    </row>
    <row r="23" spans="1:23">
      <c r="A23" s="31">
        <v>1994</v>
      </c>
      <c r="B23" s="37">
        <v>576.84699999999998</v>
      </c>
      <c r="C23" s="37">
        <v>383.43</v>
      </c>
      <c r="D23" s="37">
        <v>115.06</v>
      </c>
      <c r="E23" s="37">
        <v>166.619</v>
      </c>
      <c r="F23" s="37">
        <v>76.268999999999991</v>
      </c>
      <c r="G23" s="39">
        <v>1318.2249999999999</v>
      </c>
      <c r="I23" s="37">
        <v>7.5449999999999999</v>
      </c>
      <c r="K23" s="120">
        <f t="shared" si="1"/>
        <v>-4.8166946627109186E-2</v>
      </c>
      <c r="L23" s="120">
        <f t="shared" si="0"/>
        <v>-7.084213791365368E-2</v>
      </c>
      <c r="M23" s="120">
        <f t="shared" si="0"/>
        <v>-2.829152943163582E-2</v>
      </c>
      <c r="N23" s="120">
        <f t="shared" si="0"/>
        <v>3.5865713397575494E-2</v>
      </c>
      <c r="O23" s="120">
        <f t="shared" si="0"/>
        <v>4.4852387149804773E-2</v>
      </c>
      <c r="P23" s="120">
        <f t="shared" si="0"/>
        <v>-3.8463642550422783E-2</v>
      </c>
      <c r="R23" s="120" t="s">
        <v>97</v>
      </c>
      <c r="S23" s="120" t="s">
        <v>97</v>
      </c>
      <c r="T23" s="120" t="s">
        <v>97</v>
      </c>
      <c r="U23" s="120" t="s">
        <v>97</v>
      </c>
      <c r="V23" s="120" t="s">
        <v>97</v>
      </c>
      <c r="W23" s="120" t="s">
        <v>97</v>
      </c>
    </row>
    <row r="24" spans="1:23">
      <c r="A24" s="31">
        <v>1995</v>
      </c>
      <c r="B24" s="37">
        <v>493.892</v>
      </c>
      <c r="C24" s="37">
        <v>438.75900000000001</v>
      </c>
      <c r="D24" s="37">
        <v>108.086</v>
      </c>
      <c r="E24" s="37">
        <v>172.93</v>
      </c>
      <c r="F24" s="37">
        <v>57.805</v>
      </c>
      <c r="G24" s="39">
        <v>1271.4720000000002</v>
      </c>
      <c r="I24" s="37">
        <v>-3.3149999999999999</v>
      </c>
      <c r="K24" s="120">
        <f t="shared" si="1"/>
        <v>-0.14380763009948905</v>
      </c>
      <c r="L24" s="120">
        <f t="shared" si="0"/>
        <v>0.14430013300993672</v>
      </c>
      <c r="M24" s="120">
        <f t="shared" si="0"/>
        <v>-6.0611854684512467E-2</v>
      </c>
      <c r="N24" s="120">
        <f t="shared" si="0"/>
        <v>3.7876832774173419E-2</v>
      </c>
      <c r="O24" s="120">
        <f t="shared" si="0"/>
        <v>-0.24209049548309269</v>
      </c>
      <c r="P24" s="120">
        <f t="shared" si="0"/>
        <v>-3.5466631265527293E-2</v>
      </c>
      <c r="R24" s="120" t="s">
        <v>97</v>
      </c>
      <c r="S24" s="120" t="s">
        <v>97</v>
      </c>
      <c r="T24" s="120" t="s">
        <v>97</v>
      </c>
      <c r="U24" s="120" t="s">
        <v>97</v>
      </c>
      <c r="V24" s="120" t="s">
        <v>97</v>
      </c>
      <c r="W24" s="120" t="s">
        <v>97</v>
      </c>
    </row>
    <row r="25" spans="1:23">
      <c r="A25" s="31">
        <v>1996</v>
      </c>
      <c r="B25" s="37">
        <v>448.48500000000001</v>
      </c>
      <c r="C25" s="37">
        <v>454.529</v>
      </c>
      <c r="D25" s="37">
        <v>107.15599999999999</v>
      </c>
      <c r="E25" s="37">
        <v>188.852</v>
      </c>
      <c r="F25" s="37">
        <v>55.920999999999999</v>
      </c>
      <c r="G25" s="39">
        <v>1254.943</v>
      </c>
      <c r="I25" s="37">
        <v>6.6890000000000001</v>
      </c>
      <c r="K25" s="120">
        <f t="shared" si="1"/>
        <v>-9.1937103658289665E-2</v>
      </c>
      <c r="L25" s="120">
        <f t="shared" si="0"/>
        <v>3.5942282665426761E-2</v>
      </c>
      <c r="M25" s="120">
        <f t="shared" si="0"/>
        <v>-8.6042595710823511E-3</v>
      </c>
      <c r="N25" s="120">
        <f t="shared" si="0"/>
        <v>9.2071936621754391E-2</v>
      </c>
      <c r="O25" s="120">
        <f t="shared" si="0"/>
        <v>-3.2592336303087999E-2</v>
      </c>
      <c r="P25" s="120">
        <f t="shared" si="0"/>
        <v>-1.2999893037361598E-2</v>
      </c>
      <c r="R25" s="120" t="s">
        <v>97</v>
      </c>
      <c r="S25" s="120" t="s">
        <v>97</v>
      </c>
      <c r="T25" s="120" t="s">
        <v>97</v>
      </c>
      <c r="U25" s="120" t="s">
        <v>97</v>
      </c>
      <c r="V25" s="120" t="s">
        <v>97</v>
      </c>
      <c r="W25" s="120" t="s">
        <v>97</v>
      </c>
    </row>
    <row r="26" spans="1:23">
      <c r="A26" s="31">
        <v>1997</v>
      </c>
      <c r="B26" s="37">
        <v>464.72699999999998</v>
      </c>
      <c r="C26" s="37">
        <v>498.947</v>
      </c>
      <c r="D26" s="37">
        <v>111.983</v>
      </c>
      <c r="E26" s="37">
        <v>208.90199999999999</v>
      </c>
      <c r="F26" s="37">
        <v>54.534999999999997</v>
      </c>
      <c r="G26" s="39">
        <v>1339.0940000000001</v>
      </c>
      <c r="H26" s="38"/>
      <c r="I26" s="37">
        <v>-20.562999999999999</v>
      </c>
      <c r="K26" s="120">
        <f t="shared" si="1"/>
        <v>3.6215258035385611E-2</v>
      </c>
      <c r="L26" s="120">
        <f t="shared" ref="L26:L48" si="2">C26/C25-1</f>
        <v>9.7723137577580221E-2</v>
      </c>
      <c r="M26" s="120">
        <f t="shared" ref="M26:M48" si="3">D26/D25-1</f>
        <v>4.5046474299152761E-2</v>
      </c>
      <c r="N26" s="120">
        <f t="shared" ref="N26:N48" si="4">E26/E25-1</f>
        <v>0.10616779276894062</v>
      </c>
      <c r="O26" s="120">
        <f t="shared" ref="O26:O48" si="5">F26/F25-1</f>
        <v>-2.4784964503496099E-2</v>
      </c>
      <c r="P26" s="120">
        <f t="shared" ref="P26:P48" si="6">G26/G25-1</f>
        <v>6.7055635196180186E-2</v>
      </c>
      <c r="R26" s="120" t="s">
        <v>97</v>
      </c>
      <c r="S26" s="120" t="s">
        <v>97</v>
      </c>
      <c r="T26" s="120" t="s">
        <v>97</v>
      </c>
      <c r="U26" s="120" t="s">
        <v>97</v>
      </c>
      <c r="V26" s="120" t="s">
        <v>97</v>
      </c>
      <c r="W26" s="120" t="s">
        <v>97</v>
      </c>
    </row>
    <row r="27" spans="1:23">
      <c r="A27" s="31">
        <v>1998</v>
      </c>
      <c r="B27" s="37">
        <v>465.48</v>
      </c>
      <c r="C27" s="37">
        <v>554.56799999999998</v>
      </c>
      <c r="D27" s="37">
        <v>120.49</v>
      </c>
      <c r="E27" s="37">
        <v>227.84100000000001</v>
      </c>
      <c r="F27" s="37">
        <v>61.123000000000005</v>
      </c>
      <c r="G27" s="39">
        <v>1429.502</v>
      </c>
      <c r="H27" s="38"/>
      <c r="I27" s="37">
        <v>-26.774000000000001</v>
      </c>
      <c r="K27" s="120">
        <f t="shared" si="1"/>
        <v>1.6203061152031406E-3</v>
      </c>
      <c r="L27" s="120">
        <f t="shared" si="2"/>
        <v>0.11147677007778367</v>
      </c>
      <c r="M27" s="120">
        <f t="shared" si="3"/>
        <v>7.5966887831188545E-2</v>
      </c>
      <c r="N27" s="120">
        <f t="shared" si="4"/>
        <v>9.0659735186834123E-2</v>
      </c>
      <c r="O27" s="120">
        <f t="shared" si="5"/>
        <v>0.12080315393783825</v>
      </c>
      <c r="P27" s="120">
        <f t="shared" si="6"/>
        <v>6.7514304447633844E-2</v>
      </c>
      <c r="R27" s="120" t="s">
        <v>97</v>
      </c>
      <c r="S27" s="120" t="s">
        <v>97</v>
      </c>
      <c r="T27" s="120" t="s">
        <v>97</v>
      </c>
      <c r="U27" s="120" t="s">
        <v>97</v>
      </c>
      <c r="V27" s="120" t="s">
        <v>97</v>
      </c>
      <c r="W27" s="120" t="s">
        <v>97</v>
      </c>
    </row>
    <row r="28" spans="1:23">
      <c r="A28" s="31">
        <v>1999</v>
      </c>
      <c r="B28" s="37">
        <v>420.53899999999999</v>
      </c>
      <c r="C28" s="37">
        <v>546.62099999999998</v>
      </c>
      <c r="D28" s="37">
        <v>125.711</v>
      </c>
      <c r="E28" s="37">
        <v>223.124</v>
      </c>
      <c r="F28" s="37">
        <v>64.91</v>
      </c>
      <c r="G28" s="39">
        <v>1380.905</v>
      </c>
      <c r="H28" s="38"/>
      <c r="I28" s="37">
        <v>76.183999999999997</v>
      </c>
      <c r="K28" s="120">
        <f t="shared" si="1"/>
        <v>-9.6547649737904973E-2</v>
      </c>
      <c r="L28" s="120">
        <f t="shared" si="2"/>
        <v>-1.4330073138010158E-2</v>
      </c>
      <c r="M28" s="120">
        <f t="shared" si="3"/>
        <v>4.3331396796414623E-2</v>
      </c>
      <c r="N28" s="120">
        <f t="shared" si="4"/>
        <v>-2.0703034133452758E-2</v>
      </c>
      <c r="O28" s="120">
        <f t="shared" si="5"/>
        <v>6.1957037449077879E-2</v>
      </c>
      <c r="P28" s="120">
        <f t="shared" si="6"/>
        <v>-3.3995755165085462E-2</v>
      </c>
      <c r="R28" s="120" t="s">
        <v>97</v>
      </c>
      <c r="S28" s="120" t="s">
        <v>97</v>
      </c>
      <c r="T28" s="120" t="s">
        <v>97</v>
      </c>
      <c r="U28" s="120" t="s">
        <v>97</v>
      </c>
      <c r="V28" s="120" t="s">
        <v>97</v>
      </c>
      <c r="W28" s="120" t="s">
        <v>97</v>
      </c>
    </row>
    <row r="29" spans="1:23">
      <c r="A29" s="31">
        <v>2000</v>
      </c>
      <c r="B29" s="37">
        <v>475.60599999999999</v>
      </c>
      <c r="C29" s="37">
        <v>583.17899999999997</v>
      </c>
      <c r="D29" s="37">
        <v>128.58500000000001</v>
      </c>
      <c r="E29" s="37">
        <v>208.85599999999999</v>
      </c>
      <c r="F29" s="37">
        <v>77.174000000000007</v>
      </c>
      <c r="G29" s="39">
        <v>1473.3999999999999</v>
      </c>
      <c r="H29" s="38"/>
      <c r="I29" s="37">
        <v>7.3140000000000001</v>
      </c>
      <c r="K29" s="120">
        <f t="shared" si="1"/>
        <v>0.13094386014138992</v>
      </c>
      <c r="L29" s="120">
        <f t="shared" si="2"/>
        <v>6.6879977168824434E-2</v>
      </c>
      <c r="M29" s="120">
        <f t="shared" si="3"/>
        <v>2.286196116489414E-2</v>
      </c>
      <c r="N29" s="120">
        <f t="shared" si="4"/>
        <v>-6.394650508237576E-2</v>
      </c>
      <c r="O29" s="120">
        <f t="shared" si="5"/>
        <v>0.18893853027268537</v>
      </c>
      <c r="P29" s="120">
        <f t="shared" si="6"/>
        <v>6.6981436087203639E-2</v>
      </c>
      <c r="R29" s="120" t="s">
        <v>97</v>
      </c>
      <c r="S29" s="120" t="s">
        <v>97</v>
      </c>
      <c r="T29" s="120" t="s">
        <v>97</v>
      </c>
      <c r="U29" s="120" t="s">
        <v>97</v>
      </c>
      <c r="V29" s="120" t="s">
        <v>97</v>
      </c>
      <c r="W29" s="120" t="s">
        <v>97</v>
      </c>
    </row>
    <row r="30" spans="1:23">
      <c r="A30" s="31">
        <v>2001</v>
      </c>
      <c r="B30" s="37">
        <v>520.005</v>
      </c>
      <c r="C30" s="37">
        <v>637.54999999999995</v>
      </c>
      <c r="D30" s="37">
        <v>144.006</v>
      </c>
      <c r="E30" s="37">
        <v>203.87200000000001</v>
      </c>
      <c r="F30" s="37">
        <v>81.986000000000004</v>
      </c>
      <c r="G30" s="39">
        <v>1587.4190000000001</v>
      </c>
      <c r="H30" s="38"/>
      <c r="I30" s="37">
        <v>15.978999999999999</v>
      </c>
      <c r="K30" s="120">
        <f t="shared" si="1"/>
        <v>9.3352480834976825E-2</v>
      </c>
      <c r="L30" s="120">
        <f t="shared" si="2"/>
        <v>9.3232095120023173E-2</v>
      </c>
      <c r="M30" s="120">
        <f t="shared" si="3"/>
        <v>0.11992845199673363</v>
      </c>
      <c r="N30" s="120">
        <f t="shared" si="4"/>
        <v>-2.3863331673497412E-2</v>
      </c>
      <c r="O30" s="120">
        <f t="shared" si="5"/>
        <v>6.2352605799880667E-2</v>
      </c>
      <c r="P30" s="120">
        <f t="shared" si="6"/>
        <v>7.7384959956563248E-2</v>
      </c>
      <c r="R30" s="120" t="s">
        <v>97</v>
      </c>
      <c r="S30" s="120" t="s">
        <v>97</v>
      </c>
      <c r="T30" s="120" t="s">
        <v>97</v>
      </c>
      <c r="U30" s="120" t="s">
        <v>97</v>
      </c>
      <c r="V30" s="120" t="s">
        <v>97</v>
      </c>
      <c r="W30" s="120" t="s">
        <v>97</v>
      </c>
    </row>
    <row r="31" spans="1:23">
      <c r="A31" s="31">
        <v>2002</v>
      </c>
      <c r="B31" s="37">
        <v>646.22500000000002</v>
      </c>
      <c r="C31" s="37">
        <v>700.76400000000001</v>
      </c>
      <c r="D31" s="37">
        <v>148.495</v>
      </c>
      <c r="E31" s="37">
        <v>221.07300000000001</v>
      </c>
      <c r="F31" s="37">
        <v>91.510999999999996</v>
      </c>
      <c r="G31" s="39">
        <v>1808.068</v>
      </c>
      <c r="H31" s="38"/>
      <c r="I31" s="37">
        <v>-45.247</v>
      </c>
      <c r="K31" s="120">
        <f t="shared" si="1"/>
        <v>0.24272843530350685</v>
      </c>
      <c r="L31" s="120">
        <f t="shared" si="2"/>
        <v>9.9151439102815653E-2</v>
      </c>
      <c r="M31" s="120">
        <f t="shared" si="3"/>
        <v>3.1172312264766688E-2</v>
      </c>
      <c r="N31" s="120">
        <f t="shared" si="4"/>
        <v>8.4371566473081083E-2</v>
      </c>
      <c r="O31" s="120">
        <f t="shared" si="5"/>
        <v>0.11617837191715652</v>
      </c>
      <c r="P31" s="120">
        <f t="shared" si="6"/>
        <v>0.13899858827442535</v>
      </c>
      <c r="R31" s="120" t="s">
        <v>97</v>
      </c>
      <c r="S31" s="120" t="s">
        <v>97</v>
      </c>
      <c r="T31" s="120" t="s">
        <v>97</v>
      </c>
      <c r="U31" s="120" t="s">
        <v>97</v>
      </c>
      <c r="V31" s="120" t="s">
        <v>97</v>
      </c>
      <c r="W31" s="120" t="s">
        <v>97</v>
      </c>
    </row>
    <row r="32" spans="1:23">
      <c r="A32" s="31">
        <v>2003</v>
      </c>
      <c r="B32" s="37">
        <v>678.77099999999996</v>
      </c>
      <c r="C32" s="37">
        <v>740.48400000000004</v>
      </c>
      <c r="D32" s="37">
        <v>164.17400000000001</v>
      </c>
      <c r="E32" s="37">
        <v>267.221</v>
      </c>
      <c r="F32" s="37">
        <v>111.48700000000001</v>
      </c>
      <c r="G32" s="39">
        <v>1962.1370000000002</v>
      </c>
      <c r="H32" s="38"/>
      <c r="I32" s="37">
        <v>-61.76</v>
      </c>
      <c r="K32" s="120">
        <f t="shared" si="1"/>
        <v>5.0363263569190186E-2</v>
      </c>
      <c r="L32" s="120">
        <f t="shared" si="2"/>
        <v>5.6680993886672359E-2</v>
      </c>
      <c r="M32" s="120">
        <f t="shared" si="3"/>
        <v>0.1055860466682379</v>
      </c>
      <c r="N32" s="120">
        <f t="shared" si="4"/>
        <v>0.20874552749544262</v>
      </c>
      <c r="O32" s="120">
        <f t="shared" si="5"/>
        <v>0.2182906972932217</v>
      </c>
      <c r="P32" s="120">
        <f t="shared" si="6"/>
        <v>8.5211949993031277E-2</v>
      </c>
      <c r="R32" s="120" t="s">
        <v>97</v>
      </c>
      <c r="S32" s="120" t="s">
        <v>97</v>
      </c>
      <c r="T32" s="120" t="s">
        <v>97</v>
      </c>
      <c r="U32" s="120" t="s">
        <v>97</v>
      </c>
      <c r="V32" s="120" t="s">
        <v>97</v>
      </c>
      <c r="W32" s="120" t="s">
        <v>97</v>
      </c>
    </row>
    <row r="33" spans="1:23">
      <c r="A33" s="31">
        <v>2004</v>
      </c>
      <c r="B33" s="37">
        <v>1598.35</v>
      </c>
      <c r="C33" s="37">
        <v>746.07399999999996</v>
      </c>
      <c r="D33" s="37">
        <v>180.17200000000003</v>
      </c>
      <c r="E33" s="37">
        <v>320.41800000000001</v>
      </c>
      <c r="F33" s="37">
        <v>117.44999999999999</v>
      </c>
      <c r="G33" s="39">
        <v>2962.4639999999999</v>
      </c>
      <c r="H33" s="38"/>
      <c r="I33" s="37">
        <v>-86.47</v>
      </c>
      <c r="K33" s="120">
        <f t="shared" si="1"/>
        <v>1.3547706074655519</v>
      </c>
      <c r="L33" s="120">
        <f t="shared" si="2"/>
        <v>7.5491165237870916E-3</v>
      </c>
      <c r="M33" s="120">
        <f t="shared" si="3"/>
        <v>9.7445393302228345E-2</v>
      </c>
      <c r="N33" s="120">
        <f t="shared" si="4"/>
        <v>0.1990749230038058</v>
      </c>
      <c r="O33" s="120">
        <f t="shared" si="5"/>
        <v>5.3486056670284166E-2</v>
      </c>
      <c r="P33" s="120">
        <f t="shared" si="6"/>
        <v>0.50981506388187969</v>
      </c>
      <c r="R33" s="120" t="s">
        <v>97</v>
      </c>
      <c r="S33" s="120" t="s">
        <v>97</v>
      </c>
      <c r="T33" s="120" t="s">
        <v>97</v>
      </c>
      <c r="U33" s="120" t="s">
        <v>97</v>
      </c>
      <c r="V33" s="120" t="s">
        <v>97</v>
      </c>
      <c r="W33" s="120" t="s">
        <v>97</v>
      </c>
    </row>
    <row r="34" spans="1:23">
      <c r="A34" s="31">
        <v>2005</v>
      </c>
      <c r="B34" s="37">
        <v>1701.394</v>
      </c>
      <c r="C34" s="37">
        <v>783.69299999999998</v>
      </c>
      <c r="D34" s="37">
        <v>209.55199999999999</v>
      </c>
      <c r="E34" s="37">
        <v>366.15</v>
      </c>
      <c r="F34" s="37">
        <v>114.518</v>
      </c>
      <c r="G34" s="39">
        <v>3175.3070000000002</v>
      </c>
      <c r="H34" s="38"/>
      <c r="I34" s="37">
        <v>-76.477000000000004</v>
      </c>
      <c r="K34" s="120">
        <f t="shared" si="1"/>
        <v>6.4468983639378141E-2</v>
      </c>
      <c r="L34" s="120">
        <f t="shared" si="2"/>
        <v>5.0422612234175102E-2</v>
      </c>
      <c r="M34" s="120">
        <f t="shared" si="3"/>
        <v>0.16306640321470578</v>
      </c>
      <c r="N34" s="120">
        <f t="shared" si="4"/>
        <v>0.14272606407879707</v>
      </c>
      <c r="O34" s="120">
        <f t="shared" si="5"/>
        <v>-2.4963814389101668E-2</v>
      </c>
      <c r="P34" s="120">
        <f t="shared" si="6"/>
        <v>7.1846611469371435E-2</v>
      </c>
      <c r="R34" s="120" t="s">
        <v>97</v>
      </c>
      <c r="S34" s="120" t="s">
        <v>97</v>
      </c>
      <c r="T34" s="120" t="s">
        <v>97</v>
      </c>
      <c r="U34" s="120" t="s">
        <v>97</v>
      </c>
      <c r="V34" s="120" t="s">
        <v>97</v>
      </c>
      <c r="W34" s="120" t="s">
        <v>97</v>
      </c>
    </row>
    <row r="35" spans="1:23">
      <c r="A35" s="31">
        <v>2006</v>
      </c>
      <c r="B35" s="37">
        <v>1760.7339999999999</v>
      </c>
      <c r="C35" s="37">
        <v>854.94</v>
      </c>
      <c r="D35" s="37">
        <v>242.30099999999999</v>
      </c>
      <c r="E35" s="37">
        <v>389.35899999999998</v>
      </c>
      <c r="F35" s="37">
        <v>115.11799999999999</v>
      </c>
      <c r="G35" s="39">
        <v>3362.4519999999998</v>
      </c>
      <c r="H35" s="38"/>
      <c r="I35" s="37">
        <v>-77.712000000000003</v>
      </c>
      <c r="K35" s="120">
        <f t="shared" si="1"/>
        <v>3.4877282980896762E-2</v>
      </c>
      <c r="L35" s="120">
        <f t="shared" si="2"/>
        <v>9.0911874930617032E-2</v>
      </c>
      <c r="M35" s="120">
        <f t="shared" si="3"/>
        <v>0.15628101855386722</v>
      </c>
      <c r="N35" s="120">
        <f t="shared" si="4"/>
        <v>6.3386590195275261E-2</v>
      </c>
      <c r="O35" s="120">
        <f t="shared" si="5"/>
        <v>5.2393510190538173E-3</v>
      </c>
      <c r="P35" s="120">
        <f t="shared" si="6"/>
        <v>5.8937608237565442E-2</v>
      </c>
      <c r="R35" s="120" t="s">
        <v>97</v>
      </c>
      <c r="S35" s="120" t="s">
        <v>97</v>
      </c>
      <c r="T35" s="120" t="s">
        <v>97</v>
      </c>
      <c r="U35" s="120" t="s">
        <v>97</v>
      </c>
      <c r="V35" s="120" t="s">
        <v>97</v>
      </c>
      <c r="W35" s="120" t="s">
        <v>97</v>
      </c>
    </row>
    <row r="36" spans="1:23">
      <c r="A36" s="33">
        <v>2007</v>
      </c>
      <c r="B36" s="37">
        <v>1640.65</v>
      </c>
      <c r="C36" s="37">
        <v>963.92700000000002</v>
      </c>
      <c r="D36" s="37">
        <v>254.12599999999998</v>
      </c>
      <c r="E36" s="37">
        <v>432.791</v>
      </c>
      <c r="F36" s="37">
        <v>124.96</v>
      </c>
      <c r="G36" s="39">
        <v>3416.4540000000006</v>
      </c>
      <c r="H36" s="38"/>
      <c r="I36" s="37">
        <v>133.672</v>
      </c>
      <c r="K36" s="120">
        <f t="shared" si="1"/>
        <v>-6.8201102494754973E-2</v>
      </c>
      <c r="L36" s="120">
        <f t="shared" si="2"/>
        <v>0.12747912134184847</v>
      </c>
      <c r="M36" s="120">
        <f t="shared" si="3"/>
        <v>4.8802935192178376E-2</v>
      </c>
      <c r="N36" s="120">
        <f t="shared" si="4"/>
        <v>0.11154744079371492</v>
      </c>
      <c r="O36" s="120">
        <f t="shared" si="5"/>
        <v>8.5494883510832453E-2</v>
      </c>
      <c r="P36" s="120">
        <f t="shared" si="6"/>
        <v>1.6060303611769244E-2</v>
      </c>
      <c r="R36" s="120" t="s">
        <v>97</v>
      </c>
      <c r="S36" s="120" t="s">
        <v>97</v>
      </c>
      <c r="T36" s="120" t="s">
        <v>97</v>
      </c>
      <c r="U36" s="120" t="s">
        <v>97</v>
      </c>
      <c r="V36" s="120" t="s">
        <v>97</v>
      </c>
      <c r="W36" s="120" t="s">
        <v>97</v>
      </c>
    </row>
    <row r="37" spans="1:23">
      <c r="A37" s="33">
        <v>2008</v>
      </c>
      <c r="B37" s="37">
        <v>1525.223</v>
      </c>
      <c r="C37" s="37">
        <v>922.07</v>
      </c>
      <c r="D37" s="37">
        <v>263.15699999999998</v>
      </c>
      <c r="E37" s="37">
        <v>443.87799999999999</v>
      </c>
      <c r="F37" s="37">
        <v>121.19899999999998</v>
      </c>
      <c r="G37" s="39">
        <v>3275.5270000000005</v>
      </c>
      <c r="H37" s="38"/>
      <c r="I37" s="37">
        <v>390.93</v>
      </c>
      <c r="K37" s="120">
        <f t="shared" si="1"/>
        <v>-7.0354432694359037E-2</v>
      </c>
      <c r="L37" s="120">
        <f t="shared" si="2"/>
        <v>-4.3423412768809233E-2</v>
      </c>
      <c r="M37" s="120">
        <f t="shared" si="3"/>
        <v>3.5537489276972867E-2</v>
      </c>
      <c r="N37" s="120">
        <f t="shared" si="4"/>
        <v>2.561744583413228E-2</v>
      </c>
      <c r="O37" s="120">
        <f t="shared" si="5"/>
        <v>-3.0097631241997491E-2</v>
      </c>
      <c r="P37" s="120">
        <f t="shared" si="6"/>
        <v>-4.12494943587709E-2</v>
      </c>
      <c r="R37" s="120" t="s">
        <v>97</v>
      </c>
      <c r="S37" s="120" t="s">
        <v>97</v>
      </c>
      <c r="T37" s="120" t="s">
        <v>97</v>
      </c>
      <c r="U37" s="120" t="s">
        <v>97</v>
      </c>
      <c r="V37" s="120" t="s">
        <v>97</v>
      </c>
      <c r="W37" s="120" t="s">
        <v>97</v>
      </c>
    </row>
    <row r="38" spans="1:23">
      <c r="A38" s="33">
        <v>2009</v>
      </c>
      <c r="B38" s="37">
        <v>1859.223</v>
      </c>
      <c r="C38" s="37">
        <v>988.351</v>
      </c>
      <c r="D38" s="39">
        <v>263.23099999999999</v>
      </c>
      <c r="E38" s="39">
        <v>471.26499999999999</v>
      </c>
      <c r="F38" s="39">
        <v>132.56799999999998</v>
      </c>
      <c r="G38" s="39">
        <v>3714.6379999999999</v>
      </c>
      <c r="H38" s="38"/>
      <c r="I38" s="39">
        <v>136.321</v>
      </c>
      <c r="K38" s="120">
        <f t="shared" si="1"/>
        <v>0.21898437146568073</v>
      </c>
      <c r="L38" s="120">
        <f t="shared" si="2"/>
        <v>7.1882828852473102E-2</v>
      </c>
      <c r="M38" s="120">
        <f t="shared" si="3"/>
        <v>2.8120095608330509E-4</v>
      </c>
      <c r="N38" s="120">
        <f t="shared" si="4"/>
        <v>6.1699385867287848E-2</v>
      </c>
      <c r="O38" s="120">
        <f t="shared" si="5"/>
        <v>9.3804404326768287E-2</v>
      </c>
      <c r="P38" s="120">
        <f t="shared" si="6"/>
        <v>0.13405812255554572</v>
      </c>
      <c r="R38" s="120" t="s">
        <v>97</v>
      </c>
      <c r="S38" s="120" t="s">
        <v>97</v>
      </c>
      <c r="T38" s="120" t="s">
        <v>97</v>
      </c>
      <c r="U38" s="120" t="s">
        <v>97</v>
      </c>
      <c r="V38" s="120" t="s">
        <v>97</v>
      </c>
      <c r="W38" s="120" t="s">
        <v>97</v>
      </c>
    </row>
    <row r="39" spans="1:23">
      <c r="A39" s="33">
        <v>2010</v>
      </c>
      <c r="B39" s="37">
        <v>1915.2570000000001</v>
      </c>
      <c r="C39" s="37">
        <v>962.971</v>
      </c>
      <c r="D39" s="37">
        <v>297.15699999999998</v>
      </c>
      <c r="E39" s="37">
        <v>482.87599999999998</v>
      </c>
      <c r="F39" s="37">
        <v>141.10900000000001</v>
      </c>
      <c r="G39" s="39">
        <v>3799.3700000000003</v>
      </c>
      <c r="H39" s="38"/>
      <c r="I39" s="37">
        <v>168.95500000000001</v>
      </c>
      <c r="K39" s="120">
        <f t="shared" si="1"/>
        <v>3.0138396523709199E-2</v>
      </c>
      <c r="L39" s="120">
        <f t="shared" si="2"/>
        <v>-2.5679136258272561E-2</v>
      </c>
      <c r="M39" s="120">
        <f t="shared" si="3"/>
        <v>0.12888299630362687</v>
      </c>
      <c r="N39" s="120">
        <f t="shared" si="4"/>
        <v>2.4637942558857429E-2</v>
      </c>
      <c r="O39" s="120">
        <f t="shared" si="5"/>
        <v>6.4427312775330536E-2</v>
      </c>
      <c r="P39" s="120">
        <f t="shared" si="6"/>
        <v>2.2810298069421586E-2</v>
      </c>
      <c r="R39" s="120" t="s">
        <v>97</v>
      </c>
      <c r="S39" s="120" t="s">
        <v>97</v>
      </c>
      <c r="T39" s="120" t="s">
        <v>97</v>
      </c>
      <c r="U39" s="120" t="s">
        <v>97</v>
      </c>
      <c r="V39" s="120" t="s">
        <v>97</v>
      </c>
      <c r="W39" s="120" t="s">
        <v>97</v>
      </c>
    </row>
    <row r="40" spans="1:23">
      <c r="A40" s="33">
        <v>2011</v>
      </c>
      <c r="B40" s="39">
        <v>2065.4209999999998</v>
      </c>
      <c r="C40" s="39">
        <v>971.04399999999998</v>
      </c>
      <c r="D40" s="39">
        <v>334.8</v>
      </c>
      <c r="E40" s="39">
        <v>505.37599999999998</v>
      </c>
      <c r="F40" s="39">
        <v>137.84700000000001</v>
      </c>
      <c r="G40" s="39">
        <v>4014.4879999999998</v>
      </c>
      <c r="I40" s="39">
        <v>-83.707999999999998</v>
      </c>
      <c r="K40" s="120">
        <f t="shared" si="1"/>
        <v>7.8404099293201801E-2</v>
      </c>
      <c r="L40" s="120">
        <f t="shared" si="2"/>
        <v>8.3834300306031562E-3</v>
      </c>
      <c r="M40" s="120">
        <f t="shared" si="3"/>
        <v>0.12667714373210126</v>
      </c>
      <c r="N40" s="120">
        <f t="shared" si="4"/>
        <v>4.6595813417937615E-2</v>
      </c>
      <c r="O40" s="120">
        <f t="shared" si="5"/>
        <v>-2.3116881276176615E-2</v>
      </c>
      <c r="P40" s="120">
        <f t="shared" si="6"/>
        <v>5.6619386898353996E-2</v>
      </c>
      <c r="R40" s="120" t="s">
        <v>97</v>
      </c>
      <c r="S40" s="120" t="s">
        <v>97</v>
      </c>
      <c r="T40" s="120" t="s">
        <v>97</v>
      </c>
      <c r="U40" s="120" t="s">
        <v>97</v>
      </c>
      <c r="V40" s="120" t="s">
        <v>97</v>
      </c>
      <c r="W40" s="120" t="s">
        <v>97</v>
      </c>
    </row>
    <row r="41" spans="1:23">
      <c r="A41" s="33">
        <v>2012</v>
      </c>
      <c r="B41" s="39">
        <v>2026.1869999999999</v>
      </c>
      <c r="C41" s="39">
        <v>1050.046</v>
      </c>
      <c r="D41" s="39">
        <v>408.322</v>
      </c>
      <c r="E41" s="39">
        <v>504.37700000000001</v>
      </c>
      <c r="F41" s="39">
        <v>133.85499999999999</v>
      </c>
      <c r="G41" s="39">
        <v>4122.7870000000003</v>
      </c>
      <c r="I41" s="39">
        <v>-189.98500000000001</v>
      </c>
      <c r="K41" s="120">
        <f t="shared" si="1"/>
        <v>-1.8995643019026121E-2</v>
      </c>
      <c r="L41" s="120">
        <f t="shared" si="2"/>
        <v>8.1357796351143818E-2</v>
      </c>
      <c r="M41" s="120">
        <f t="shared" si="3"/>
        <v>0.21959976105137402</v>
      </c>
      <c r="N41" s="120">
        <f t="shared" si="4"/>
        <v>-1.9767460267205994E-3</v>
      </c>
      <c r="O41" s="120">
        <f t="shared" si="5"/>
        <v>-2.8959643662901713E-2</v>
      </c>
      <c r="P41" s="120">
        <f t="shared" si="6"/>
        <v>2.6977039164147509E-2</v>
      </c>
      <c r="R41" s="120" t="s">
        <v>97</v>
      </c>
      <c r="S41" s="120" t="s">
        <v>97</v>
      </c>
      <c r="T41" s="120" t="s">
        <v>97</v>
      </c>
      <c r="U41" s="120" t="s">
        <v>97</v>
      </c>
      <c r="V41" s="120" t="s">
        <v>97</v>
      </c>
      <c r="W41" s="120" t="s">
        <v>97</v>
      </c>
    </row>
    <row r="42" spans="1:23">
      <c r="A42" s="33">
        <v>2013</v>
      </c>
      <c r="B42" s="39">
        <v>1848.886</v>
      </c>
      <c r="C42" s="39">
        <v>920.30799999999999</v>
      </c>
      <c r="D42" s="39">
        <v>442.30700000000002</v>
      </c>
      <c r="E42" s="39">
        <v>497.42</v>
      </c>
      <c r="F42" s="39">
        <v>132.096</v>
      </c>
      <c r="G42" s="39">
        <v>3841.0170000000003</v>
      </c>
      <c r="I42" s="39">
        <v>27.341999999999999</v>
      </c>
      <c r="K42" s="120">
        <f t="shared" si="1"/>
        <v>-8.7504756471145084E-2</v>
      </c>
      <c r="L42" s="120">
        <f t="shared" si="2"/>
        <v>-0.12355458713237333</v>
      </c>
      <c r="M42" s="120">
        <f t="shared" si="3"/>
        <v>8.3230881510180765E-2</v>
      </c>
      <c r="N42" s="120">
        <f t="shared" si="4"/>
        <v>-1.3793253855746812E-2</v>
      </c>
      <c r="O42" s="120">
        <f t="shared" si="5"/>
        <v>-1.3141085502969552E-2</v>
      </c>
      <c r="P42" s="120">
        <f t="shared" si="6"/>
        <v>-6.8344544600533519E-2</v>
      </c>
      <c r="R42" s="120" t="s">
        <v>97</v>
      </c>
      <c r="S42" s="120" t="s">
        <v>97</v>
      </c>
      <c r="T42" s="120" t="s">
        <v>97</v>
      </c>
      <c r="U42" s="120" t="s">
        <v>97</v>
      </c>
      <c r="V42" s="120" t="s">
        <v>97</v>
      </c>
      <c r="W42" s="120" t="s">
        <v>97</v>
      </c>
    </row>
    <row r="43" spans="1:23">
      <c r="A43" s="33">
        <v>2014</v>
      </c>
      <c r="B43" s="39">
        <v>1948.0709999999999</v>
      </c>
      <c r="C43" s="39">
        <v>956.71500000000003</v>
      </c>
      <c r="D43" s="39">
        <v>487.327</v>
      </c>
      <c r="E43" s="39">
        <v>520.18600000000004</v>
      </c>
      <c r="F43" s="39">
        <v>134.12299999999999</v>
      </c>
      <c r="G43" s="39">
        <v>4046.4220000000005</v>
      </c>
      <c r="I43" s="39">
        <v>-220.77500000000001</v>
      </c>
      <c r="K43" s="120">
        <f t="shared" si="1"/>
        <v>5.3645816994665863E-2</v>
      </c>
      <c r="L43" s="120">
        <f t="shared" si="2"/>
        <v>3.9559582226819767E-2</v>
      </c>
      <c r="M43" s="120">
        <f t="shared" si="3"/>
        <v>0.10178450714096776</v>
      </c>
      <c r="N43" s="120">
        <f t="shared" si="4"/>
        <v>4.5768163724820177E-2</v>
      </c>
      <c r="O43" s="120">
        <f t="shared" si="5"/>
        <v>1.5344900678294415E-2</v>
      </c>
      <c r="P43" s="120">
        <f t="shared" si="6"/>
        <v>5.3476722440957802E-2</v>
      </c>
      <c r="R43" s="120" t="s">
        <v>97</v>
      </c>
      <c r="S43" s="120" t="s">
        <v>97</v>
      </c>
      <c r="T43" s="120" t="s">
        <v>97</v>
      </c>
      <c r="U43" s="120" t="s">
        <v>97</v>
      </c>
      <c r="V43" s="120" t="s">
        <v>97</v>
      </c>
      <c r="W43" s="120" t="s">
        <v>97</v>
      </c>
    </row>
    <row r="44" spans="1:23">
      <c r="A44" s="33">
        <v>2015</v>
      </c>
      <c r="B44" s="39">
        <v>1911.7149999999999</v>
      </c>
      <c r="C44" s="39">
        <v>949.18899999999996</v>
      </c>
      <c r="D44" s="39">
        <v>528.12599999999998</v>
      </c>
      <c r="E44" s="39">
        <v>534.81200000000001</v>
      </c>
      <c r="F44" s="39">
        <v>139.73500000000001</v>
      </c>
      <c r="G44" s="39">
        <v>4063.5769999999998</v>
      </c>
      <c r="I44" s="39">
        <v>-221.12700000000001</v>
      </c>
      <c r="K44" s="120">
        <f t="shared" si="1"/>
        <v>-1.8662564146789351E-2</v>
      </c>
      <c r="L44" s="120">
        <f t="shared" si="2"/>
        <v>-7.8665015182159959E-3</v>
      </c>
      <c r="M44" s="120">
        <f t="shared" si="3"/>
        <v>8.3719966264951484E-2</v>
      </c>
      <c r="N44" s="120">
        <f t="shared" si="4"/>
        <v>2.8116865890277731E-2</v>
      </c>
      <c r="O44" s="120">
        <f t="shared" si="5"/>
        <v>4.1842189631905224E-2</v>
      </c>
      <c r="P44" s="120">
        <f t="shared" si="6"/>
        <v>4.2395479265384672E-3</v>
      </c>
      <c r="R44" s="120" t="s">
        <v>97</v>
      </c>
      <c r="S44" s="120" t="s">
        <v>97</v>
      </c>
      <c r="T44" s="120" t="s">
        <v>97</v>
      </c>
      <c r="U44" s="120" t="s">
        <v>97</v>
      </c>
      <c r="V44" s="120" t="s">
        <v>97</v>
      </c>
      <c r="W44" s="120" t="s">
        <v>97</v>
      </c>
    </row>
    <row r="45" spans="1:23">
      <c r="A45" s="33">
        <v>2016</v>
      </c>
      <c r="B45" s="39">
        <v>1887.9490000000001</v>
      </c>
      <c r="C45" s="39">
        <v>899.24099999999999</v>
      </c>
      <c r="D45" s="39">
        <v>572.71600000000001</v>
      </c>
      <c r="E45" s="39">
        <v>535.92499999999995</v>
      </c>
      <c r="F45" s="39">
        <v>142.75899999999999</v>
      </c>
      <c r="G45" s="39">
        <v>4038.59</v>
      </c>
      <c r="I45" s="39">
        <v>-149.11099999999999</v>
      </c>
      <c r="K45" s="120">
        <f t="shared" si="1"/>
        <v>-1.2431769379849911E-2</v>
      </c>
      <c r="L45" s="120">
        <f t="shared" si="2"/>
        <v>-5.2621764474725219E-2</v>
      </c>
      <c r="M45" s="120">
        <f t="shared" si="3"/>
        <v>8.4430609362159847E-2</v>
      </c>
      <c r="N45" s="120">
        <f t="shared" si="4"/>
        <v>2.0811051360103416E-3</v>
      </c>
      <c r="O45" s="120">
        <f t="shared" si="5"/>
        <v>2.1640963251869483E-2</v>
      </c>
      <c r="P45" s="120">
        <f t="shared" si="6"/>
        <v>-6.1490160024036955E-3</v>
      </c>
      <c r="R45" s="120" t="s">
        <v>97</v>
      </c>
      <c r="S45" s="120" t="s">
        <v>97</v>
      </c>
      <c r="T45" s="120" t="s">
        <v>97</v>
      </c>
      <c r="U45" s="120" t="s">
        <v>97</v>
      </c>
      <c r="V45" s="120" t="s">
        <v>97</v>
      </c>
      <c r="W45" s="120" t="s">
        <v>97</v>
      </c>
    </row>
    <row r="46" spans="1:23">
      <c r="A46" s="33">
        <v>2017</v>
      </c>
      <c r="B46" s="39">
        <v>1897.827</v>
      </c>
      <c r="C46" s="39">
        <v>943.23</v>
      </c>
      <c r="D46" s="39">
        <v>605.58199999999999</v>
      </c>
      <c r="E46" s="39">
        <v>536.70000000000005</v>
      </c>
      <c r="F46" s="39">
        <v>149.196</v>
      </c>
      <c r="G46" s="39">
        <v>4132.5349999999999</v>
      </c>
      <c r="I46" s="39">
        <v>-228.62799999999999</v>
      </c>
      <c r="K46" s="120">
        <f t="shared" si="1"/>
        <v>5.2321328595210659E-3</v>
      </c>
      <c r="L46" s="120">
        <f t="shared" si="2"/>
        <v>4.8917920779857793E-2</v>
      </c>
      <c r="M46" s="120">
        <f t="shared" si="3"/>
        <v>5.7386208871412769E-2</v>
      </c>
      <c r="N46" s="120">
        <f t="shared" si="4"/>
        <v>1.4460978681720693E-3</v>
      </c>
      <c r="O46" s="120">
        <f t="shared" si="5"/>
        <v>4.5089976814071342E-2</v>
      </c>
      <c r="P46" s="120">
        <f t="shared" si="6"/>
        <v>2.3261831480789086E-2</v>
      </c>
      <c r="R46" s="120" t="s">
        <v>97</v>
      </c>
      <c r="S46" s="120" t="s">
        <v>97</v>
      </c>
      <c r="T46" s="120" t="s">
        <v>97</v>
      </c>
      <c r="U46" s="120" t="s">
        <v>97</v>
      </c>
      <c r="V46" s="120" t="s">
        <v>97</v>
      </c>
      <c r="W46" s="120" t="s">
        <v>97</v>
      </c>
    </row>
    <row r="47" spans="1:23">
      <c r="A47" s="33">
        <v>2018</v>
      </c>
      <c r="B47" s="39">
        <v>1867.96</v>
      </c>
      <c r="C47" s="39">
        <v>961.78499999999997</v>
      </c>
      <c r="D47" s="39">
        <v>526.54899999999998</v>
      </c>
      <c r="E47" s="39">
        <v>481.584</v>
      </c>
      <c r="F47" s="39">
        <v>148.60499999999999</v>
      </c>
      <c r="G47" s="39">
        <v>3986.4829999999997</v>
      </c>
      <c r="I47" s="39">
        <v>-140.261</v>
      </c>
      <c r="K47" s="120">
        <f t="shared" si="1"/>
        <v>-1.5737472382888362E-2</v>
      </c>
      <c r="L47" s="120">
        <f t="shared" si="2"/>
        <v>1.9671766165198168E-2</v>
      </c>
      <c r="M47" s="120">
        <f t="shared" si="3"/>
        <v>-0.13050751178205433</v>
      </c>
      <c r="N47" s="120">
        <f t="shared" si="4"/>
        <v>-0.1026942425936278</v>
      </c>
      <c r="O47" s="120">
        <f t="shared" si="5"/>
        <v>-3.9612322046167492E-3</v>
      </c>
      <c r="P47" s="120">
        <f t="shared" si="6"/>
        <v>-3.5341987424183929E-2</v>
      </c>
      <c r="R47" s="120" t="s">
        <v>97</v>
      </c>
      <c r="S47" s="120" t="s">
        <v>97</v>
      </c>
      <c r="T47" s="120" t="s">
        <v>97</v>
      </c>
      <c r="U47" s="120" t="s">
        <v>97</v>
      </c>
      <c r="V47" s="120" t="s">
        <v>97</v>
      </c>
      <c r="W47" s="120" t="s">
        <v>97</v>
      </c>
    </row>
    <row r="48" spans="1:23">
      <c r="A48" s="33">
        <v>2019</v>
      </c>
      <c r="B48" s="39">
        <v>1901.3969999999999</v>
      </c>
      <c r="C48" s="39">
        <v>1107.433</v>
      </c>
      <c r="D48" s="39">
        <v>494.71699999999998</v>
      </c>
      <c r="E48" s="39">
        <v>500.21100000000001</v>
      </c>
      <c r="F48" s="39">
        <v>153.80699999999999</v>
      </c>
      <c r="G48" s="39">
        <v>4157.5649999999996</v>
      </c>
      <c r="I48" s="39">
        <v>-291.173</v>
      </c>
      <c r="K48" s="120">
        <f t="shared" si="1"/>
        <v>1.7900276237178492E-2</v>
      </c>
      <c r="L48" s="120">
        <f t="shared" si="2"/>
        <v>0.15143509204240035</v>
      </c>
      <c r="M48" s="120">
        <f t="shared" si="3"/>
        <v>-6.0454012826916426E-2</v>
      </c>
      <c r="N48" s="120">
        <f t="shared" si="4"/>
        <v>3.8678610585069384E-2</v>
      </c>
      <c r="O48" s="120">
        <f t="shared" si="5"/>
        <v>3.5005551630160392E-2</v>
      </c>
      <c r="P48" s="120">
        <f t="shared" si="6"/>
        <v>4.2915522278660134E-2</v>
      </c>
      <c r="R48" s="120" t="s">
        <v>97</v>
      </c>
      <c r="S48" s="120" t="s">
        <v>97</v>
      </c>
      <c r="T48" s="120" t="s">
        <v>97</v>
      </c>
      <c r="U48" s="120" t="s">
        <v>97</v>
      </c>
      <c r="V48" s="120" t="s">
        <v>97</v>
      </c>
      <c r="W48" s="120" t="s">
        <v>97</v>
      </c>
    </row>
    <row r="49" spans="1:23">
      <c r="A49" s="33">
        <v>2020</v>
      </c>
      <c r="B49" s="39">
        <v>1920.528</v>
      </c>
      <c r="C49" s="39">
        <v>1163.539</v>
      </c>
      <c r="D49" s="39">
        <v>529.55700000000002</v>
      </c>
      <c r="E49" s="39">
        <v>532.08000000000004</v>
      </c>
      <c r="F49" s="39">
        <v>167.214</v>
      </c>
      <c r="G49" s="39">
        <v>4312.9179999999997</v>
      </c>
      <c r="I49" s="39">
        <v>-362.84899999999999</v>
      </c>
      <c r="K49" s="120">
        <f t="shared" ref="K49" si="7">B49/B48-1</f>
        <v>1.0061549481775733E-2</v>
      </c>
      <c r="L49" s="120">
        <f t="shared" ref="L49" si="8">C49/C48-1</f>
        <v>5.0663110093341901E-2</v>
      </c>
      <c r="M49" s="120">
        <f t="shared" ref="M49" si="9">D49/D48-1</f>
        <v>7.0424101051712373E-2</v>
      </c>
      <c r="N49" s="120">
        <f t="shared" ref="N49" si="10">E49/E48-1</f>
        <v>6.3711113909930006E-2</v>
      </c>
      <c r="O49" s="120">
        <f t="shared" ref="O49" si="11">F49/F48-1</f>
        <v>8.7167684175622817E-2</v>
      </c>
      <c r="P49" s="120">
        <f t="shared" ref="P49" si="12">G49/G48-1</f>
        <v>3.7366343039735961E-2</v>
      </c>
      <c r="R49" s="120" t="s">
        <v>97</v>
      </c>
      <c r="S49" s="120" t="s">
        <v>97</v>
      </c>
      <c r="T49" s="120" t="s">
        <v>97</v>
      </c>
      <c r="U49" s="120" t="s">
        <v>97</v>
      </c>
      <c r="V49" s="120" t="s">
        <v>97</v>
      </c>
      <c r="W49" s="120" t="s">
        <v>97</v>
      </c>
    </row>
    <row r="50" spans="1:23">
      <c r="A50" s="34"/>
      <c r="K50" s="121"/>
      <c r="R50" s="121"/>
    </row>
    <row r="51" spans="1:23">
      <c r="A51" s="33" t="s">
        <v>49</v>
      </c>
      <c r="B51" s="37">
        <v>1903.1379999999999</v>
      </c>
      <c r="C51" s="37">
        <v>1001.032</v>
      </c>
      <c r="D51" s="39">
        <v>514.678</v>
      </c>
      <c r="E51" s="39">
        <v>491.39600000000002</v>
      </c>
      <c r="F51" s="39">
        <v>147.22899999999998</v>
      </c>
      <c r="G51" s="39">
        <v>4057.473</v>
      </c>
      <c r="I51" s="39">
        <v>-213.982</v>
      </c>
      <c r="K51" s="121" t="s">
        <v>97</v>
      </c>
      <c r="L51" s="121" t="s">
        <v>97</v>
      </c>
      <c r="M51" s="121" t="s">
        <v>97</v>
      </c>
      <c r="N51" s="121" t="s">
        <v>97</v>
      </c>
      <c r="O51" s="121" t="s">
        <v>97</v>
      </c>
      <c r="P51" s="121" t="s">
        <v>97</v>
      </c>
      <c r="R51" s="121" t="s">
        <v>97</v>
      </c>
      <c r="S51" s="121" t="s">
        <v>97</v>
      </c>
      <c r="T51" s="121" t="s">
        <v>97</v>
      </c>
      <c r="U51" s="121" t="s">
        <v>97</v>
      </c>
      <c r="V51" s="121" t="s">
        <v>97</v>
      </c>
      <c r="W51" s="121" t="s">
        <v>97</v>
      </c>
    </row>
    <row r="52" spans="1:23">
      <c r="A52" s="33" t="s">
        <v>50</v>
      </c>
      <c r="B52" s="37">
        <v>1909.1690000000001</v>
      </c>
      <c r="C52" s="37">
        <v>1042.182</v>
      </c>
      <c r="D52" s="39">
        <v>500.44</v>
      </c>
      <c r="E52" s="39">
        <v>495.75400000000002</v>
      </c>
      <c r="F52" s="39">
        <v>148.69</v>
      </c>
      <c r="G52" s="39">
        <v>4096.2349999999997</v>
      </c>
      <c r="H52" s="40"/>
      <c r="I52" s="39">
        <v>-267.26100000000002</v>
      </c>
      <c r="K52" s="121" t="s">
        <v>97</v>
      </c>
      <c r="L52" s="121" t="s">
        <v>97</v>
      </c>
      <c r="M52" s="121" t="s">
        <v>97</v>
      </c>
      <c r="N52" s="121" t="s">
        <v>97</v>
      </c>
      <c r="O52" s="121" t="s">
        <v>97</v>
      </c>
      <c r="P52" s="121" t="s">
        <v>97</v>
      </c>
      <c r="R52" s="131">
        <f>B52/B51-1</f>
        <v>3.1689767110951728E-3</v>
      </c>
      <c r="S52" s="131">
        <f t="shared" ref="S52:W52" si="13">C52/C51-1</f>
        <v>4.1107576980556004E-2</v>
      </c>
      <c r="T52" s="131">
        <f t="shared" si="13"/>
        <v>-2.7663898592906633E-2</v>
      </c>
      <c r="U52" s="131">
        <f t="shared" si="13"/>
        <v>8.8686110591051914E-3</v>
      </c>
      <c r="V52" s="131">
        <f t="shared" si="13"/>
        <v>9.9233167378709464E-3</v>
      </c>
      <c r="W52" s="131">
        <f t="shared" si="13"/>
        <v>9.5532367066890611E-3</v>
      </c>
    </row>
    <row r="53" spans="1:23">
      <c r="A53" s="33" t="s">
        <v>51</v>
      </c>
      <c r="B53" s="37">
        <v>1900.1469999999999</v>
      </c>
      <c r="C53" s="37">
        <v>1074.204</v>
      </c>
      <c r="D53" s="39">
        <v>496.91700000000003</v>
      </c>
      <c r="E53" s="39">
        <v>500.03699999999998</v>
      </c>
      <c r="F53" s="39">
        <v>151.09399999999999</v>
      </c>
      <c r="G53" s="39">
        <v>4122.3989999999994</v>
      </c>
      <c r="I53" s="39">
        <v>-296.20800000000003</v>
      </c>
      <c r="K53" s="121" t="s">
        <v>97</v>
      </c>
      <c r="L53" s="121" t="s">
        <v>97</v>
      </c>
      <c r="M53" s="121" t="s">
        <v>97</v>
      </c>
      <c r="N53" s="121" t="s">
        <v>97</v>
      </c>
      <c r="O53" s="121" t="s">
        <v>97</v>
      </c>
      <c r="P53" s="121" t="s">
        <v>97</v>
      </c>
      <c r="R53" s="131">
        <f t="shared" ref="R53:R55" si="14">B53/B52-1</f>
        <v>-4.7256162236031241E-3</v>
      </c>
      <c r="S53" s="131">
        <f t="shared" ref="S53:S56" si="15">C53/C52-1</f>
        <v>3.0725919273216995E-2</v>
      </c>
      <c r="T53" s="131">
        <f t="shared" ref="T53:T56" si="16">D53/D52-1</f>
        <v>-7.03980497162493E-3</v>
      </c>
      <c r="U53" s="131">
        <f t="shared" ref="U53:U56" si="17">E53/E52-1</f>
        <v>8.6393654917558127E-3</v>
      </c>
      <c r="V53" s="131">
        <f t="shared" ref="V53:V56" si="18">F53/F52-1</f>
        <v>1.6167866029995315E-2</v>
      </c>
      <c r="W53" s="131">
        <f t="shared" ref="W53:W56" si="19">G53/G52-1</f>
        <v>6.3873288519822324E-3</v>
      </c>
    </row>
    <row r="54" spans="1:23">
      <c r="A54" s="33" t="s">
        <v>52</v>
      </c>
      <c r="B54" s="37">
        <v>1901.3969999999999</v>
      </c>
      <c r="C54" s="37">
        <v>1107.433</v>
      </c>
      <c r="D54" s="39">
        <v>494.71699999999998</v>
      </c>
      <c r="E54" s="39">
        <v>500.21100000000001</v>
      </c>
      <c r="F54" s="39">
        <v>153.80699999999999</v>
      </c>
      <c r="G54" s="39">
        <v>4157.5649999999996</v>
      </c>
      <c r="I54" s="39">
        <v>-291.173</v>
      </c>
      <c r="K54" s="121" t="s">
        <v>97</v>
      </c>
      <c r="L54" s="121" t="s">
        <v>97</v>
      </c>
      <c r="M54" s="121" t="s">
        <v>97</v>
      </c>
      <c r="N54" s="121" t="s">
        <v>97</v>
      </c>
      <c r="O54" s="121" t="s">
        <v>97</v>
      </c>
      <c r="P54" s="121" t="s">
        <v>97</v>
      </c>
      <c r="R54" s="131">
        <f t="shared" si="14"/>
        <v>6.5784384050293632E-4</v>
      </c>
      <c r="S54" s="131">
        <f t="shared" si="15"/>
        <v>3.0933602928307824E-2</v>
      </c>
      <c r="T54" s="131">
        <f t="shared" si="16"/>
        <v>-4.4272987239318828E-3</v>
      </c>
      <c r="U54" s="131">
        <f t="shared" si="17"/>
        <v>3.4797424990551384E-4</v>
      </c>
      <c r="V54" s="131">
        <f t="shared" si="18"/>
        <v>1.7955709690656185E-2</v>
      </c>
      <c r="W54" s="131">
        <f t="shared" si="19"/>
        <v>8.5304697580219635E-3</v>
      </c>
    </row>
    <row r="55" spans="1:23">
      <c r="A55" s="33" t="s">
        <v>53</v>
      </c>
      <c r="B55" s="37">
        <v>1878.7929999999999</v>
      </c>
      <c r="C55" s="37">
        <v>1055.884</v>
      </c>
      <c r="D55" s="39">
        <v>505.12400000000002</v>
      </c>
      <c r="E55" s="39">
        <v>496.286</v>
      </c>
      <c r="F55" s="39">
        <v>152.511</v>
      </c>
      <c r="G55" s="39">
        <v>4088.5979999999995</v>
      </c>
      <c r="I55" s="39">
        <v>-216.511</v>
      </c>
      <c r="K55" s="120">
        <f>B55/B51-1</f>
        <v>-1.279203084589764E-2</v>
      </c>
      <c r="L55" s="120">
        <f t="shared" ref="L55:P57" si="20">C55/C51-1</f>
        <v>5.4795451094470371E-2</v>
      </c>
      <c r="M55" s="120">
        <f t="shared" si="20"/>
        <v>-1.8563062730483915E-2</v>
      </c>
      <c r="N55" s="120">
        <f t="shared" si="20"/>
        <v>9.9512409543422997E-3</v>
      </c>
      <c r="O55" s="120">
        <f t="shared" si="20"/>
        <v>3.587608419536914E-2</v>
      </c>
      <c r="P55" s="120">
        <f t="shared" si="20"/>
        <v>7.6710307129583821E-3</v>
      </c>
      <c r="R55" s="131">
        <f t="shared" si="14"/>
        <v>-1.1888101222417014E-2</v>
      </c>
      <c r="S55" s="131">
        <f t="shared" si="15"/>
        <v>-4.6548188468286567E-2</v>
      </c>
      <c r="T55" s="131">
        <f t="shared" si="16"/>
        <v>2.1036269220584769E-2</v>
      </c>
      <c r="U55" s="131">
        <f t="shared" si="17"/>
        <v>-7.8466886973697081E-3</v>
      </c>
      <c r="V55" s="131">
        <f t="shared" si="18"/>
        <v>-8.42614445376344E-3</v>
      </c>
      <c r="W55" s="131">
        <f t="shared" si="19"/>
        <v>-1.6588315516414043E-2</v>
      </c>
    </row>
    <row r="56" spans="1:23">
      <c r="A56" s="33" t="s">
        <v>54</v>
      </c>
      <c r="B56" s="37">
        <v>1900.7070000000001</v>
      </c>
      <c r="C56" s="37">
        <v>1097.2449999999999</v>
      </c>
      <c r="D56" s="39">
        <v>518.70799999999997</v>
      </c>
      <c r="E56" s="39">
        <v>509.66800000000001</v>
      </c>
      <c r="F56" s="39">
        <v>159.91499999999999</v>
      </c>
      <c r="G56" s="39">
        <v>4186.2430000000004</v>
      </c>
      <c r="I56" s="39">
        <v>-294.53800000000001</v>
      </c>
      <c r="K56" s="120">
        <f t="shared" ref="K56:K57" si="21">B56/B52-1</f>
        <v>-4.4322948885090474E-3</v>
      </c>
      <c r="L56" s="120">
        <f t="shared" si="20"/>
        <v>5.2834341794427253E-2</v>
      </c>
      <c r="M56" s="120">
        <f t="shared" si="20"/>
        <v>3.650387658860188E-2</v>
      </c>
      <c r="N56" s="120">
        <f t="shared" si="20"/>
        <v>2.8066339353792324E-2</v>
      </c>
      <c r="O56" s="120">
        <f t="shared" si="20"/>
        <v>7.5492635684982101E-2</v>
      </c>
      <c r="P56" s="120">
        <f t="shared" si="20"/>
        <v>2.1973348697035489E-2</v>
      </c>
      <c r="R56" s="131">
        <f>B56/B55-1</f>
        <v>1.1663871432350481E-2</v>
      </c>
      <c r="S56" s="131">
        <f t="shared" si="15"/>
        <v>3.9171916612051882E-2</v>
      </c>
      <c r="T56" s="131">
        <f t="shared" si="16"/>
        <v>2.6892406616988884E-2</v>
      </c>
      <c r="U56" s="131">
        <f t="shared" si="17"/>
        <v>2.696429075170359E-2</v>
      </c>
      <c r="V56" s="131">
        <f t="shared" si="18"/>
        <v>4.854731789838107E-2</v>
      </c>
      <c r="W56" s="131">
        <f t="shared" si="19"/>
        <v>2.3882269667989009E-2</v>
      </c>
    </row>
    <row r="57" spans="1:23">
      <c r="A57" s="33" t="s">
        <v>55</v>
      </c>
      <c r="B57" s="37">
        <v>1906.7860000000001</v>
      </c>
      <c r="C57" s="37">
        <v>1130.3489999999999</v>
      </c>
      <c r="D57" s="39">
        <v>524.89700000000005</v>
      </c>
      <c r="E57" s="39">
        <v>518.48599999999999</v>
      </c>
      <c r="F57" s="39">
        <v>162.13200000000001</v>
      </c>
      <c r="G57" s="39">
        <v>4242.6499999999996</v>
      </c>
      <c r="I57" s="39">
        <v>-316.63299999999998</v>
      </c>
      <c r="K57" s="120">
        <f t="shared" si="21"/>
        <v>3.493940205678836E-3</v>
      </c>
      <c r="L57" s="120">
        <f t="shared" si="20"/>
        <v>5.2266608577141715E-2</v>
      </c>
      <c r="M57" s="120">
        <f t="shared" si="20"/>
        <v>5.6307190134368579E-2</v>
      </c>
      <c r="N57" s="120">
        <f t="shared" si="20"/>
        <v>3.6895269750038429E-2</v>
      </c>
      <c r="O57" s="120">
        <f t="shared" si="20"/>
        <v>7.3053860510675639E-2</v>
      </c>
      <c r="P57" s="120">
        <f t="shared" si="20"/>
        <v>2.9170150681678386E-2</v>
      </c>
      <c r="R57" s="131">
        <f t="shared" ref="R57" si="22">B57/B56-1</f>
        <v>3.1982835860551173E-3</v>
      </c>
      <c r="S57" s="131">
        <f t="shared" ref="S57" si="23">C57/C56-1</f>
        <v>3.017010786105212E-2</v>
      </c>
      <c r="T57" s="131">
        <f t="shared" ref="T57" si="24">D57/D56-1</f>
        <v>1.1931568435420425E-2</v>
      </c>
      <c r="U57" s="131">
        <f t="shared" ref="U57" si="25">E57/E56-1</f>
        <v>1.7301458988988827E-2</v>
      </c>
      <c r="V57" s="131">
        <f t="shared" ref="V57" si="26">F57/F56-1</f>
        <v>1.3863615045492939E-2</v>
      </c>
      <c r="W57" s="131">
        <f>G57/G56-1</f>
        <v>1.3474373083454338E-2</v>
      </c>
    </row>
    <row r="58" spans="1:23">
      <c r="A58" s="33" t="s">
        <v>56</v>
      </c>
      <c r="B58" s="37">
        <v>1920.528</v>
      </c>
      <c r="C58" s="37">
        <v>1163.539</v>
      </c>
      <c r="D58" s="39">
        <v>529.55700000000002</v>
      </c>
      <c r="E58" s="39">
        <v>532.08000000000004</v>
      </c>
      <c r="F58" s="39">
        <v>167.214</v>
      </c>
      <c r="G58" s="39">
        <v>4312.9179999999997</v>
      </c>
      <c r="I58" s="39">
        <v>-362.84899999999999</v>
      </c>
      <c r="K58" s="120">
        <f t="shared" ref="K58" si="27">B58/B54-1</f>
        <v>1.0061549481775733E-2</v>
      </c>
      <c r="L58" s="120">
        <f t="shared" ref="L58" si="28">C58/C54-1</f>
        <v>5.0663110093341901E-2</v>
      </c>
      <c r="M58" s="120">
        <f t="shared" ref="M58" si="29">D58/D54-1</f>
        <v>7.0424101051712373E-2</v>
      </c>
      <c r="N58" s="120">
        <f t="shared" ref="N58" si="30">E58/E54-1</f>
        <v>6.3711113909930006E-2</v>
      </c>
      <c r="O58" s="120">
        <f t="shared" ref="O58" si="31">F58/F54-1</f>
        <v>8.7167684175622817E-2</v>
      </c>
      <c r="P58" s="120">
        <f t="shared" ref="P58" si="32">G58/G54-1</f>
        <v>3.7366343039735961E-2</v>
      </c>
      <c r="R58" s="131">
        <f t="shared" ref="R58" si="33">B58/B57-1</f>
        <v>7.2068915966447822E-3</v>
      </c>
      <c r="S58" s="131">
        <f t="shared" ref="S58" si="34">C58/C57-1</f>
        <v>2.9362612785962527E-2</v>
      </c>
      <c r="T58" s="131">
        <f t="shared" ref="T58" si="35">D58/D57-1</f>
        <v>8.8779322419445528E-3</v>
      </c>
      <c r="U58" s="131">
        <f t="shared" ref="U58" si="36">E58/E57-1</f>
        <v>2.6218644283548809E-2</v>
      </c>
      <c r="V58" s="131">
        <f t="shared" ref="V58" si="37">F58/F57-1</f>
        <v>3.134483013840561E-2</v>
      </c>
      <c r="W58" s="131">
        <f>G58/G57-1</f>
        <v>1.6562290078135034E-2</v>
      </c>
    </row>
    <row r="59" spans="1:23">
      <c r="A59" s="33" t="s">
        <v>57</v>
      </c>
      <c r="B59" s="37">
        <v>1888.2809999999999</v>
      </c>
      <c r="C59" s="37">
        <v>1180.5050000000001</v>
      </c>
      <c r="D59" s="39">
        <v>536.58500000000004</v>
      </c>
      <c r="E59" s="39">
        <v>525.83500000000004</v>
      </c>
      <c r="F59" s="39">
        <v>163.48599999999999</v>
      </c>
      <c r="G59" s="39">
        <v>4294.692</v>
      </c>
      <c r="I59" s="39">
        <v>-317.41199999999998</v>
      </c>
      <c r="K59" s="120">
        <f t="shared" ref="K59" si="38">B59/B55-1</f>
        <v>5.0500507506681114E-3</v>
      </c>
      <c r="L59" s="120">
        <f t="shared" ref="L59" si="39">C59/C55-1</f>
        <v>0.11802527550374853</v>
      </c>
      <c r="M59" s="120">
        <f t="shared" ref="M59" si="40">D59/D55-1</f>
        <v>6.2283716473578776E-2</v>
      </c>
      <c r="N59" s="120">
        <f t="shared" ref="N59" si="41">E59/E55-1</f>
        <v>5.9540265089081723E-2</v>
      </c>
      <c r="O59" s="120">
        <f t="shared" ref="O59" si="42">F59/F55-1</f>
        <v>7.1962022411498072E-2</v>
      </c>
      <c r="P59" s="120">
        <f t="shared" ref="P59" si="43">G59/G55-1</f>
        <v>5.0407009933478575E-2</v>
      </c>
      <c r="R59" s="131">
        <f t="shared" ref="R59" si="44">B59/B58-1</f>
        <v>-1.6790695058858884E-2</v>
      </c>
      <c r="S59" s="131">
        <f t="shared" ref="S59" si="45">C59/C58-1</f>
        <v>1.458137630109535E-2</v>
      </c>
      <c r="T59" s="131">
        <f t="shared" ref="T59" si="46">D59/D58-1</f>
        <v>1.3271470304424327E-2</v>
      </c>
      <c r="U59" s="131">
        <f t="shared" ref="U59" si="47">E59/E58-1</f>
        <v>-1.1736956848594216E-2</v>
      </c>
      <c r="V59" s="131">
        <f t="shared" ref="V59" si="48">F59/F58-1</f>
        <v>-2.229478392957529E-2</v>
      </c>
      <c r="W59" s="131">
        <f>G59/G58-1</f>
        <v>-4.2259092336093262E-3</v>
      </c>
    </row>
    <row r="60" spans="1:23">
      <c r="A60" s="33" t="s">
        <v>58</v>
      </c>
      <c r="B60" s="37"/>
      <c r="C60" s="37"/>
      <c r="D60" s="39"/>
      <c r="E60" s="39"/>
      <c r="F60" s="39"/>
      <c r="G60" s="39"/>
      <c r="I60" s="39"/>
      <c r="K60" s="120"/>
      <c r="L60" s="120"/>
      <c r="M60" s="120"/>
      <c r="N60" s="120"/>
      <c r="O60" s="120"/>
      <c r="P60" s="120"/>
      <c r="R60" s="131"/>
      <c r="S60" s="131"/>
      <c r="T60" s="131"/>
      <c r="U60" s="131"/>
      <c r="V60" s="131"/>
      <c r="W60" s="131"/>
    </row>
    <row r="61" spans="1:23">
      <c r="A61" s="33" t="s">
        <v>59</v>
      </c>
      <c r="B61" s="37"/>
      <c r="C61" s="37"/>
      <c r="D61" s="39"/>
      <c r="E61" s="39"/>
      <c r="F61" s="39"/>
      <c r="G61" s="39"/>
      <c r="I61" s="39"/>
      <c r="K61" s="120"/>
      <c r="L61" s="120"/>
      <c r="M61" s="120"/>
      <c r="N61" s="120"/>
      <c r="O61" s="120"/>
      <c r="P61" s="120"/>
      <c r="R61" s="131"/>
      <c r="S61" s="131"/>
      <c r="T61" s="131"/>
      <c r="U61" s="131"/>
      <c r="V61" s="131"/>
      <c r="W61" s="131"/>
    </row>
    <row r="62" spans="1:23">
      <c r="A62" s="33" t="s">
        <v>60</v>
      </c>
      <c r="B62" s="37"/>
      <c r="C62" s="37"/>
      <c r="D62" s="39"/>
      <c r="E62" s="39"/>
      <c r="F62" s="39"/>
      <c r="G62" s="39"/>
      <c r="I62" s="39"/>
      <c r="K62" s="120"/>
      <c r="L62" s="120"/>
      <c r="M62" s="120"/>
      <c r="N62" s="120"/>
      <c r="O62" s="120"/>
      <c r="P62" s="120"/>
      <c r="R62" s="131"/>
      <c r="S62" s="131"/>
      <c r="T62" s="131"/>
      <c r="U62" s="131"/>
      <c r="V62" s="131"/>
      <c r="W62" s="131"/>
    </row>
    <row r="63" spans="1:23">
      <c r="A63" s="33"/>
      <c r="B63" s="37"/>
      <c r="C63" s="37"/>
      <c r="D63" s="39"/>
      <c r="E63" s="39"/>
      <c r="F63" s="39"/>
      <c r="G63" s="39"/>
      <c r="I63" s="39"/>
      <c r="K63" s="120"/>
      <c r="L63" s="120"/>
      <c r="M63" s="120"/>
      <c r="N63" s="120"/>
      <c r="O63" s="120"/>
      <c r="P63" s="120"/>
      <c r="R63" s="131"/>
      <c r="S63" s="131"/>
      <c r="T63" s="131"/>
      <c r="U63" s="131"/>
      <c r="V63" s="131"/>
      <c r="W63" s="131"/>
    </row>
    <row r="64" spans="1:23">
      <c r="A64" s="34"/>
      <c r="K64" s="122"/>
      <c r="R64" s="122"/>
    </row>
    <row r="65" spans="1:18">
      <c r="A65" s="34"/>
      <c r="K65" s="122"/>
      <c r="R65" s="122"/>
    </row>
    <row r="66" spans="1:18">
      <c r="A66" s="34"/>
      <c r="K66" s="122"/>
      <c r="R66" s="122"/>
    </row>
    <row r="67" spans="1:18">
      <c r="A67" s="34"/>
      <c r="K67" s="122"/>
      <c r="R67" s="122"/>
    </row>
    <row r="68" spans="1:18">
      <c r="A68" s="34"/>
      <c r="K68" s="122"/>
      <c r="R68" s="122"/>
    </row>
    <row r="69" spans="1:18">
      <c r="A69" s="34"/>
      <c r="K69" s="122"/>
      <c r="R69" s="122"/>
    </row>
    <row r="70" spans="1:18">
      <c r="A70" s="34"/>
      <c r="K70" s="122"/>
      <c r="R70" s="122"/>
    </row>
    <row r="71" spans="1:18">
      <c r="A71" s="34"/>
      <c r="K71" s="122"/>
      <c r="R71" s="122"/>
    </row>
    <row r="72" spans="1:18">
      <c r="A72" s="34"/>
      <c r="K72" s="122"/>
      <c r="R72" s="122"/>
    </row>
    <row r="73" spans="1:18">
      <c r="K73" s="122"/>
      <c r="R73" s="122"/>
    </row>
    <row r="74" spans="1:18">
      <c r="K74" s="122"/>
      <c r="R74" s="122"/>
    </row>
    <row r="75" spans="1:18">
      <c r="K75" s="122"/>
      <c r="R75" s="122"/>
    </row>
    <row r="76" spans="1:18">
      <c r="K76" s="122"/>
      <c r="R76" s="122"/>
    </row>
    <row r="77" spans="1:18">
      <c r="K77" s="122"/>
      <c r="R77" s="122"/>
    </row>
    <row r="78" spans="1:18">
      <c r="K78" s="122"/>
      <c r="R78" s="122"/>
    </row>
  </sheetData>
  <mergeCells count="2">
    <mergeCell ref="K7:P7"/>
    <mergeCell ref="R7:W7"/>
  </mergeCells>
  <phoneticPr fontId="6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Table of Contents</vt:lpstr>
      <vt:lpstr>Issuance Total</vt:lpstr>
      <vt:lpstr>Issuance Public</vt:lpstr>
      <vt:lpstr>Trading Volume</vt:lpstr>
      <vt:lpstr>Outstanding</vt:lpstr>
      <vt:lpstr>Holders</vt:lpstr>
      <vt:lpstr>'Issuance Total'!Print_Area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Municipal Issuance</dc:title>
  <dc:creator>SIFMA</dc:creator>
  <cp:lastModifiedBy>Tianjun Hou</cp:lastModifiedBy>
  <dcterms:created xsi:type="dcterms:W3CDTF">2007-03-06T14:59:53Z</dcterms:created>
  <dcterms:modified xsi:type="dcterms:W3CDTF">2021-09-07T12:17:01Z</dcterms:modified>
  <cp:contentStatus>Final</cp:contentStatus>
</cp:coreProperties>
</file>