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ektionen\DA_HS2022\KK\Week_07\"/>
    </mc:Choice>
  </mc:AlternateContent>
  <xr:revisionPtr revIDLastSave="0" documentId="13_ncr:1_{9C7A2D5A-DC4D-493F-B745-9B80D24D02EB}" xr6:coauthVersionLast="47" xr6:coauthVersionMax="47" xr10:uidLastSave="{00000000-0000-0000-0000-000000000000}"/>
  <bookViews>
    <workbookView xWindow="28680" yWindow="-120" windowWidth="29040" windowHeight="15840" xr2:uid="{5EEC2E2C-3288-4F5E-82D1-2929FCEC1714}"/>
  </bookViews>
  <sheets>
    <sheet name="pearson_corre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D42" i="1"/>
  <c r="C42" i="1"/>
  <c r="J40" i="1"/>
  <c r="I40" i="1"/>
  <c r="H40" i="1"/>
  <c r="G40" i="1"/>
  <c r="F40" i="1"/>
  <c r="G39" i="1"/>
  <c r="J39" i="1" s="1"/>
  <c r="F39" i="1"/>
  <c r="H39" i="1" s="1"/>
  <c r="J38" i="1"/>
  <c r="G38" i="1"/>
  <c r="F38" i="1"/>
  <c r="I38" i="1" s="1"/>
  <c r="I37" i="1"/>
  <c r="G37" i="1"/>
  <c r="H37" i="1" s="1"/>
  <c r="F37" i="1"/>
  <c r="G36" i="1"/>
  <c r="J36" i="1" s="1"/>
  <c r="F36" i="1"/>
  <c r="H36" i="1" s="1"/>
  <c r="J35" i="1"/>
  <c r="I35" i="1"/>
  <c r="H35" i="1"/>
  <c r="G35" i="1"/>
  <c r="F35" i="1"/>
  <c r="G7" i="1"/>
  <c r="G8" i="1"/>
  <c r="G9" i="1"/>
  <c r="G10" i="1"/>
  <c r="G11" i="1"/>
  <c r="G6" i="1"/>
  <c r="F7" i="1"/>
  <c r="F8" i="1"/>
  <c r="F9" i="1"/>
  <c r="F10" i="1"/>
  <c r="F11" i="1"/>
  <c r="F6" i="1"/>
  <c r="J17" i="1"/>
  <c r="I42" i="1" l="1"/>
  <c r="H42" i="1"/>
  <c r="J42" i="1"/>
  <c r="J37" i="1"/>
  <c r="I36" i="1"/>
  <c r="I39" i="1"/>
  <c r="H38" i="1"/>
  <c r="J44" i="1" l="1"/>
  <c r="J46" i="1" s="1"/>
  <c r="J7" i="1" l="1"/>
  <c r="J8" i="1"/>
  <c r="J9" i="1"/>
  <c r="J10" i="1"/>
  <c r="J11" i="1"/>
  <c r="J6" i="1"/>
  <c r="I7" i="1"/>
  <c r="I8" i="1"/>
  <c r="I9" i="1"/>
  <c r="I10" i="1"/>
  <c r="I11" i="1"/>
  <c r="I6" i="1"/>
  <c r="H7" i="1"/>
  <c r="H8" i="1"/>
  <c r="H9" i="1"/>
  <c r="H10" i="1"/>
  <c r="H11" i="1"/>
  <c r="H6" i="1"/>
  <c r="D13" i="1"/>
  <c r="C13" i="1"/>
  <c r="J13" i="1" l="1"/>
  <c r="I13" i="1"/>
  <c r="H13" i="1"/>
  <c r="J15" i="1" l="1"/>
</calcChain>
</file>

<file path=xl/sharedStrings.xml><?xml version="1.0" encoding="utf-8"?>
<sst xmlns="http://schemas.openxmlformats.org/spreadsheetml/2006/main" count="32" uniqueCount="18">
  <si>
    <t>Calculate Pearson Correlation Coefficient</t>
  </si>
  <si>
    <t>Person</t>
  </si>
  <si>
    <t>Age (Years)</t>
  </si>
  <si>
    <t>BMI (kg/m2)</t>
  </si>
  <si>
    <r>
      <t>Xi - X</t>
    </r>
    <r>
      <rPr>
        <b/>
        <vertAlign val="subscript"/>
        <sz val="10"/>
        <color theme="1"/>
        <rFont val="Arial"/>
        <family val="2"/>
      </rPr>
      <t>bar</t>
    </r>
  </si>
  <si>
    <r>
      <t>Yi - Y</t>
    </r>
    <r>
      <rPr>
        <b/>
        <vertAlign val="subscript"/>
        <sz val="10"/>
        <color theme="1"/>
        <rFont val="Arial"/>
        <family val="2"/>
      </rPr>
      <t>bar</t>
    </r>
  </si>
  <si>
    <t>(Xi - Xbar)*(Yi - Ybar)</t>
  </si>
  <si>
    <t>(Xi - Xbar)^2</t>
  </si>
  <si>
    <t>Average</t>
  </si>
  <si>
    <t>Sum</t>
  </si>
  <si>
    <r>
      <t>(Yi - Y</t>
    </r>
    <r>
      <rPr>
        <b/>
        <vertAlign val="subscript"/>
        <sz val="10"/>
        <color theme="1"/>
        <rFont val="Arial"/>
        <family val="2"/>
      </rPr>
      <t>bar</t>
    </r>
    <r>
      <rPr>
        <b/>
        <sz val="10"/>
        <color theme="1"/>
        <rFont val="Arial"/>
        <family val="2"/>
      </rPr>
      <t>)^2</t>
    </r>
  </si>
  <si>
    <t>Pearson coefficient (r)</t>
  </si>
  <si>
    <t>N</t>
  </si>
  <si>
    <t>t-statistic</t>
  </si>
  <si>
    <t>*using Excel's = Pearson() function</t>
  </si>
  <si>
    <r>
      <t>Check (</t>
    </r>
    <r>
      <rPr>
        <b/>
        <i/>
        <sz val="10"/>
        <color theme="1"/>
        <rFont val="Arial"/>
        <family val="2"/>
      </rPr>
      <t>r)</t>
    </r>
    <r>
      <rPr>
        <b/>
        <sz val="10"/>
        <color theme="1"/>
        <rFont val="Arial"/>
        <family val="2"/>
      </rPr>
      <t>*</t>
    </r>
  </si>
  <si>
    <t xml:space="preserve">critical value of t </t>
  </si>
  <si>
    <t>p-value (two-tailed)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</si>
</sst>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"/>
    <numFmt numFmtId="166" formatCode="0.00000"/>
    <numFmt numFmtId="167" formatCode="0.0000"/>
    <numFmt numFmtId="169" formatCode="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169" fontId="0" fillId="2" borderId="1" xfId="0" applyNumberFormat="1" applyFill="1" applyBorder="1"/>
    <xf numFmtId="0" fontId="1" fillId="2" borderId="1" xfId="0" quotePrefix="1" applyFont="1" applyFill="1" applyBorder="1" applyAlignment="1">
      <alignment horizontal="right"/>
    </xf>
    <xf numFmtId="169" fontId="1" fillId="2" borderId="1" xfId="0" applyNumberFormat="1" applyFont="1" applyFill="1" applyBorder="1"/>
    <xf numFmtId="2" fontId="1" fillId="2" borderId="1" xfId="0" applyNumberFormat="1" applyFont="1" applyFill="1" applyBorder="1"/>
    <xf numFmtId="165" fontId="1" fillId="2" borderId="1" xfId="0" applyNumberFormat="1" applyFont="1" applyFill="1" applyBorder="1"/>
    <xf numFmtId="166" fontId="1" fillId="2" borderId="1" xfId="0" applyNumberFormat="1" applyFont="1" applyFill="1" applyBorder="1"/>
    <xf numFmtId="167" fontId="1" fillId="2" borderId="1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" fillId="2" borderId="1" xfId="0" applyNumberFormat="1" applyFont="1" applyFill="1" applyBorder="1"/>
    <xf numFmtId="167" fontId="1" fillId="2" borderId="1" xfId="0" quotePrefix="1" applyNumberFormat="1" applyFont="1" applyFill="1" applyBorder="1" applyAlignment="1">
      <alignment horizontal="right"/>
    </xf>
    <xf numFmtId="0" fontId="6" fillId="3" borderId="0" xfId="0" applyFont="1" applyFill="1"/>
    <xf numFmtId="0" fontId="2" fillId="2" borderId="0" xfId="1" applyFill="1"/>
    <xf numFmtId="0" fontId="1" fillId="2" borderId="0" xfId="0" applyFont="1" applyFill="1" applyBorder="1"/>
    <xf numFmtId="166" fontId="1" fillId="2" borderId="0" xfId="0" applyNumberFormat="1" applyFont="1" applyFill="1" applyBorder="1"/>
    <xf numFmtId="1" fontId="1" fillId="2" borderId="0" xfId="0" applyNumberFormat="1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pearson_correlation!$D$5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pearson_correlation!$C$6:$C$11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pearson_correlation!$D$6:$D$11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1-4B7E-9DCE-DEB960C0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pearson_correlation!$D$5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pearson_correlation!$C$6:$C$11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pearson_correlation!$D$6:$D$11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0-4C88-9512-57E01DF9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14</xdr:row>
      <xdr:rowOff>0</xdr:rowOff>
    </xdr:from>
    <xdr:to>
      <xdr:col>6</xdr:col>
      <xdr:colOff>257175</xdr:colOff>
      <xdr:row>27</xdr:row>
      <xdr:rowOff>76201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27B03A-D118-4326-8651-85DA2449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43</xdr:row>
      <xdr:rowOff>0</xdr:rowOff>
    </xdr:from>
    <xdr:to>
      <xdr:col>6</xdr:col>
      <xdr:colOff>257175</xdr:colOff>
      <xdr:row>56</xdr:row>
      <xdr:rowOff>76201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F6C7E9-E41C-44C4-9975-B32D3A9D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BAAB-906E-4743-ADC0-64CD81757EA4}">
  <dimension ref="B3:L53"/>
  <sheetViews>
    <sheetView tabSelected="1" topLeftCell="A16" workbookViewId="0">
      <selection activeCell="L41" sqref="L41"/>
    </sheetView>
  </sheetViews>
  <sheetFormatPr baseColWidth="10" defaultRowHeight="12.75" x14ac:dyDescent="0.2"/>
  <cols>
    <col min="1" max="1" width="11.42578125" style="1"/>
    <col min="2" max="2" width="9.28515625" style="1" customWidth="1"/>
    <col min="3" max="3" width="12.140625" style="1" customWidth="1"/>
    <col min="4" max="4" width="13" style="1" customWidth="1"/>
    <col min="5" max="5" width="11.42578125" style="1"/>
    <col min="6" max="6" width="9.28515625" style="1" customWidth="1"/>
    <col min="7" max="7" width="9" style="1" customWidth="1"/>
    <col min="8" max="8" width="22.140625" style="1" customWidth="1"/>
    <col min="9" max="9" width="21.28515625" style="1" customWidth="1"/>
    <col min="10" max="10" width="11.5703125" style="1" customWidth="1"/>
    <col min="11" max="16384" width="11.42578125" style="1"/>
  </cols>
  <sheetData>
    <row r="3" spans="2:10" ht="17.25" customHeight="1" x14ac:dyDescent="0.25">
      <c r="B3" s="17"/>
      <c r="C3" s="17"/>
      <c r="D3" s="17" t="s">
        <v>0</v>
      </c>
      <c r="E3" s="17"/>
      <c r="F3" s="17"/>
      <c r="G3" s="17"/>
      <c r="H3" s="17"/>
      <c r="I3" s="17"/>
      <c r="J3" s="17"/>
    </row>
    <row r="5" spans="2:10" ht="14.25" x14ac:dyDescent="0.25">
      <c r="B5" s="3" t="s">
        <v>1</v>
      </c>
      <c r="C5" s="3" t="s">
        <v>2</v>
      </c>
      <c r="D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10</v>
      </c>
    </row>
    <row r="6" spans="2:10" x14ac:dyDescent="0.2">
      <c r="B6" s="2">
        <v>1</v>
      </c>
      <c r="C6" s="2">
        <v>19</v>
      </c>
      <c r="D6" s="2">
        <v>18.5</v>
      </c>
      <c r="F6" s="6">
        <f>C6-$C$13</f>
        <v>-6.3333333333333321</v>
      </c>
      <c r="G6" s="6">
        <f>D6-$D$13</f>
        <v>-2.5</v>
      </c>
      <c r="H6" s="6">
        <f>F6*G6</f>
        <v>15.83333333333333</v>
      </c>
      <c r="I6" s="5">
        <f>F6^2</f>
        <v>40.111111111111093</v>
      </c>
      <c r="J6" s="5">
        <f>G6^2</f>
        <v>6.25</v>
      </c>
    </row>
    <row r="7" spans="2:10" x14ac:dyDescent="0.2">
      <c r="B7" s="2">
        <v>2</v>
      </c>
      <c r="C7" s="2">
        <v>22</v>
      </c>
      <c r="D7" s="2">
        <v>19.600000000000001</v>
      </c>
      <c r="F7" s="6">
        <f t="shared" ref="F7:F11" si="0">C7-$C$13</f>
        <v>-3.3333333333333321</v>
      </c>
      <c r="G7" s="6">
        <f t="shared" ref="G7:G11" si="1">D7-$D$13</f>
        <v>-1.3999999999999986</v>
      </c>
      <c r="H7" s="6">
        <f t="shared" ref="H7:H11" si="2">F7*G7</f>
        <v>4.6666666666666599</v>
      </c>
      <c r="I7" s="5">
        <f t="shared" ref="I7:I11" si="3">F7^2</f>
        <v>11.111111111111104</v>
      </c>
      <c r="J7" s="5">
        <f t="shared" ref="J7:J11" si="4">G7^2</f>
        <v>1.959999999999996</v>
      </c>
    </row>
    <row r="8" spans="2:10" x14ac:dyDescent="0.2">
      <c r="B8" s="2">
        <v>3</v>
      </c>
      <c r="C8" s="2">
        <v>23</v>
      </c>
      <c r="D8" s="2">
        <v>20.399999999999999</v>
      </c>
      <c r="F8" s="6">
        <f t="shared" si="0"/>
        <v>-2.3333333333333321</v>
      </c>
      <c r="G8" s="6">
        <f t="shared" si="1"/>
        <v>-0.60000000000000142</v>
      </c>
      <c r="H8" s="6">
        <f t="shared" si="2"/>
        <v>1.4000000000000026</v>
      </c>
      <c r="I8" s="5">
        <f t="shared" si="3"/>
        <v>5.4444444444444393</v>
      </c>
      <c r="J8" s="5">
        <f t="shared" si="4"/>
        <v>0.36000000000000171</v>
      </c>
    </row>
    <row r="9" spans="2:10" x14ac:dyDescent="0.2">
      <c r="B9" s="2">
        <v>4</v>
      </c>
      <c r="C9" s="2">
        <v>25</v>
      </c>
      <c r="D9" s="2">
        <v>22.4</v>
      </c>
      <c r="F9" s="6">
        <f t="shared" si="0"/>
        <v>-0.33333333333333215</v>
      </c>
      <c r="G9" s="6">
        <f t="shared" si="1"/>
        <v>1.3999999999999986</v>
      </c>
      <c r="H9" s="6">
        <f t="shared" si="2"/>
        <v>-0.46666666666666451</v>
      </c>
      <c r="I9" s="5">
        <f t="shared" si="3"/>
        <v>0.11111111111111033</v>
      </c>
      <c r="J9" s="5">
        <f t="shared" si="4"/>
        <v>1.959999999999996</v>
      </c>
    </row>
    <row r="10" spans="2:10" x14ac:dyDescent="0.2">
      <c r="B10" s="2">
        <v>5</v>
      </c>
      <c r="C10" s="2">
        <v>28</v>
      </c>
      <c r="D10" s="2">
        <v>20.5</v>
      </c>
      <c r="F10" s="6">
        <f t="shared" si="0"/>
        <v>2.6666666666666679</v>
      </c>
      <c r="G10" s="6">
        <f t="shared" si="1"/>
        <v>-0.5</v>
      </c>
      <c r="H10" s="6">
        <f t="shared" si="2"/>
        <v>-1.3333333333333339</v>
      </c>
      <c r="I10" s="5">
        <f t="shared" si="3"/>
        <v>7.1111111111111178</v>
      </c>
      <c r="J10" s="5">
        <f t="shared" si="4"/>
        <v>0.25</v>
      </c>
    </row>
    <row r="11" spans="2:10" x14ac:dyDescent="0.2">
      <c r="B11" s="2">
        <v>6</v>
      </c>
      <c r="C11" s="2">
        <v>35</v>
      </c>
      <c r="D11" s="2">
        <v>24.6</v>
      </c>
      <c r="F11" s="6">
        <f t="shared" si="0"/>
        <v>9.6666666666666679</v>
      </c>
      <c r="G11" s="6">
        <f t="shared" si="1"/>
        <v>3.6000000000000014</v>
      </c>
      <c r="H11" s="6">
        <f t="shared" si="2"/>
        <v>34.800000000000018</v>
      </c>
      <c r="I11" s="5">
        <f t="shared" si="3"/>
        <v>93.444444444444471</v>
      </c>
      <c r="J11" s="5">
        <f t="shared" si="4"/>
        <v>12.96000000000001</v>
      </c>
    </row>
    <row r="13" spans="2:10" x14ac:dyDescent="0.2">
      <c r="B13" s="4" t="s">
        <v>8</v>
      </c>
      <c r="C13" s="8">
        <f>AVERAGE(C6:C11)</f>
        <v>25.333333333333332</v>
      </c>
      <c r="D13" s="8">
        <f>AVERAGE(D6:D11)</f>
        <v>21</v>
      </c>
      <c r="F13" s="4" t="s">
        <v>9</v>
      </c>
      <c r="G13" s="7"/>
      <c r="H13" s="9">
        <f>SUM(H6:H11)</f>
        <v>54.900000000000013</v>
      </c>
      <c r="I13" s="9">
        <f>SUM(I6:I11)</f>
        <v>157.33333333333334</v>
      </c>
      <c r="J13" s="9">
        <f>SUM(J6:J11)</f>
        <v>23.740000000000002</v>
      </c>
    </row>
    <row r="15" spans="2:10" x14ac:dyDescent="0.2">
      <c r="I15" s="3" t="s">
        <v>11</v>
      </c>
      <c r="J15" s="12">
        <f>H13/SQRT(I13*J13)</f>
        <v>0.8983004457482282</v>
      </c>
    </row>
    <row r="16" spans="2:10" x14ac:dyDescent="0.2">
      <c r="I16" s="19"/>
      <c r="J16" s="21"/>
    </row>
    <row r="17" spans="2:12" x14ac:dyDescent="0.2">
      <c r="I17" s="3" t="s">
        <v>15</v>
      </c>
      <c r="J17" s="12">
        <f>PEARSON(C6:C11, D6:D11)</f>
        <v>0.8983004457482282</v>
      </c>
      <c r="K17" s="13"/>
      <c r="L17" s="13"/>
    </row>
    <row r="18" spans="2:12" x14ac:dyDescent="0.2">
      <c r="I18" s="1" t="s">
        <v>14</v>
      </c>
      <c r="K18" s="14"/>
      <c r="L18" s="14"/>
    </row>
    <row r="19" spans="2:12" x14ac:dyDescent="0.2">
      <c r="I19" s="19"/>
      <c r="J19" s="20"/>
      <c r="K19" s="14"/>
      <c r="L19" s="14"/>
    </row>
    <row r="20" spans="2:12" x14ac:dyDescent="0.2">
      <c r="J20" s="14"/>
    </row>
    <row r="24" spans="2:12" x14ac:dyDescent="0.2">
      <c r="I24" s="18"/>
    </row>
    <row r="32" spans="2:12" ht="15.75" x14ac:dyDescent="0.25">
      <c r="B32" s="17"/>
      <c r="C32" s="17"/>
      <c r="D32" s="17" t="s">
        <v>0</v>
      </c>
      <c r="E32" s="17"/>
      <c r="F32" s="17"/>
      <c r="G32" s="17"/>
      <c r="H32" s="17"/>
      <c r="I32" s="17"/>
      <c r="J32" s="17"/>
    </row>
    <row r="34" spans="2:10" ht="14.25" x14ac:dyDescent="0.25">
      <c r="B34" s="3" t="s">
        <v>1</v>
      </c>
      <c r="C34" s="3" t="s">
        <v>2</v>
      </c>
      <c r="D34" s="3" t="s">
        <v>3</v>
      </c>
      <c r="F34" s="3" t="s">
        <v>4</v>
      </c>
      <c r="G34" s="3" t="s">
        <v>5</v>
      </c>
      <c r="H34" s="3" t="s">
        <v>6</v>
      </c>
      <c r="I34" s="3" t="s">
        <v>7</v>
      </c>
      <c r="J34" s="3" t="s">
        <v>10</v>
      </c>
    </row>
    <row r="35" spans="2:10" x14ac:dyDescent="0.2">
      <c r="B35" s="2">
        <v>1</v>
      </c>
      <c r="C35" s="2">
        <v>19</v>
      </c>
      <c r="D35" s="2">
        <v>18.5</v>
      </c>
      <c r="F35" s="6">
        <f>C35-$C$13</f>
        <v>-6.3333333333333321</v>
      </c>
      <c r="G35" s="6">
        <f>D35-$D$13</f>
        <v>-2.5</v>
      </c>
      <c r="H35" s="6">
        <f>F35*G35</f>
        <v>15.83333333333333</v>
      </c>
      <c r="I35" s="5">
        <f>F35^2</f>
        <v>40.111111111111093</v>
      </c>
      <c r="J35" s="5">
        <f>G35^2</f>
        <v>6.25</v>
      </c>
    </row>
    <row r="36" spans="2:10" x14ac:dyDescent="0.2">
      <c r="B36" s="2">
        <v>2</v>
      </c>
      <c r="C36" s="2">
        <v>22</v>
      </c>
      <c r="D36" s="2">
        <v>19.600000000000001</v>
      </c>
      <c r="F36" s="6">
        <f t="shared" ref="F36:F40" si="5">C36-$C$13</f>
        <v>-3.3333333333333321</v>
      </c>
      <c r="G36" s="6">
        <f t="shared" ref="G36:G40" si="6">D36-$D$13</f>
        <v>-1.3999999999999986</v>
      </c>
      <c r="H36" s="6">
        <f t="shared" ref="H36:H40" si="7">F36*G36</f>
        <v>4.6666666666666599</v>
      </c>
      <c r="I36" s="5">
        <f t="shared" ref="I36:I40" si="8">F36^2</f>
        <v>11.111111111111104</v>
      </c>
      <c r="J36" s="5">
        <f t="shared" ref="J36:J40" si="9">G36^2</f>
        <v>1.959999999999996</v>
      </c>
    </row>
    <row r="37" spans="2:10" x14ac:dyDescent="0.2">
      <c r="B37" s="2">
        <v>3</v>
      </c>
      <c r="C37" s="2">
        <v>23</v>
      </c>
      <c r="D37" s="2">
        <v>20.399999999999999</v>
      </c>
      <c r="F37" s="6">
        <f t="shared" si="5"/>
        <v>-2.3333333333333321</v>
      </c>
      <c r="G37" s="6">
        <f t="shared" si="6"/>
        <v>-0.60000000000000142</v>
      </c>
      <c r="H37" s="6">
        <f t="shared" si="7"/>
        <v>1.4000000000000026</v>
      </c>
      <c r="I37" s="5">
        <f t="shared" si="8"/>
        <v>5.4444444444444393</v>
      </c>
      <c r="J37" s="5">
        <f t="shared" si="9"/>
        <v>0.36000000000000171</v>
      </c>
    </row>
    <row r="38" spans="2:10" x14ac:dyDescent="0.2">
      <c r="B38" s="2">
        <v>4</v>
      </c>
      <c r="C38" s="2">
        <v>25</v>
      </c>
      <c r="D38" s="2">
        <v>22.4</v>
      </c>
      <c r="F38" s="6">
        <f t="shared" si="5"/>
        <v>-0.33333333333333215</v>
      </c>
      <c r="G38" s="6">
        <f t="shared" si="6"/>
        <v>1.3999999999999986</v>
      </c>
      <c r="H38" s="6">
        <f t="shared" si="7"/>
        <v>-0.46666666666666451</v>
      </c>
      <c r="I38" s="5">
        <f t="shared" si="8"/>
        <v>0.11111111111111033</v>
      </c>
      <c r="J38" s="5">
        <f t="shared" si="9"/>
        <v>1.959999999999996</v>
      </c>
    </row>
    <row r="39" spans="2:10" x14ac:dyDescent="0.2">
      <c r="B39" s="2">
        <v>5</v>
      </c>
      <c r="C39" s="2">
        <v>28</v>
      </c>
      <c r="D39" s="2">
        <v>20.5</v>
      </c>
      <c r="F39" s="6">
        <f t="shared" si="5"/>
        <v>2.6666666666666679</v>
      </c>
      <c r="G39" s="6">
        <f t="shared" si="6"/>
        <v>-0.5</v>
      </c>
      <c r="H39" s="6">
        <f t="shared" si="7"/>
        <v>-1.3333333333333339</v>
      </c>
      <c r="I39" s="5">
        <f t="shared" si="8"/>
        <v>7.1111111111111178</v>
      </c>
      <c r="J39" s="5">
        <f t="shared" si="9"/>
        <v>0.25</v>
      </c>
    </row>
    <row r="40" spans="2:10" x14ac:dyDescent="0.2">
      <c r="B40" s="2">
        <v>6</v>
      </c>
      <c r="C40" s="2">
        <v>35</v>
      </c>
      <c r="D40" s="2">
        <v>24.6</v>
      </c>
      <c r="F40" s="6">
        <f t="shared" si="5"/>
        <v>9.6666666666666679</v>
      </c>
      <c r="G40" s="6">
        <f t="shared" si="6"/>
        <v>3.6000000000000014</v>
      </c>
      <c r="H40" s="6">
        <f t="shared" si="7"/>
        <v>34.800000000000018</v>
      </c>
      <c r="I40" s="5">
        <f t="shared" si="8"/>
        <v>93.444444444444471</v>
      </c>
      <c r="J40" s="5">
        <f t="shared" si="9"/>
        <v>12.96000000000001</v>
      </c>
    </row>
    <row r="42" spans="2:10" x14ac:dyDescent="0.2">
      <c r="B42" s="4" t="s">
        <v>8</v>
      </c>
      <c r="C42" s="8">
        <f>AVERAGE(C35:C40)</f>
        <v>25.333333333333332</v>
      </c>
      <c r="D42" s="8">
        <f>AVERAGE(D35:D40)</f>
        <v>21</v>
      </c>
      <c r="F42" s="4" t="s">
        <v>9</v>
      </c>
      <c r="G42" s="7"/>
      <c r="H42" s="9">
        <f>SUM(H35:H40)</f>
        <v>54.900000000000013</v>
      </c>
      <c r="I42" s="9">
        <f>SUM(I35:I40)</f>
        <v>157.33333333333334</v>
      </c>
      <c r="J42" s="9">
        <f>SUM(J35:J40)</f>
        <v>23.740000000000002</v>
      </c>
    </row>
    <row r="44" spans="2:10" x14ac:dyDescent="0.2">
      <c r="I44" s="3" t="s">
        <v>11</v>
      </c>
      <c r="J44" s="10">
        <f>H42/SQRT(I42*J42)</f>
        <v>0.8983004457482282</v>
      </c>
    </row>
    <row r="45" spans="2:10" x14ac:dyDescent="0.2">
      <c r="I45" s="3" t="s">
        <v>12</v>
      </c>
      <c r="J45" s="15">
        <v>6</v>
      </c>
    </row>
    <row r="46" spans="2:10" x14ac:dyDescent="0.2">
      <c r="I46" s="3" t="s">
        <v>13</v>
      </c>
      <c r="J46" s="12">
        <f>J44/SQRT((1-J44^2) / (J45-2))</f>
        <v>4.0889293929170769</v>
      </c>
    </row>
    <row r="47" spans="2:10" x14ac:dyDescent="0.2">
      <c r="I47" s="3" t="s">
        <v>16</v>
      </c>
      <c r="J47" s="16">
        <v>2.7763</v>
      </c>
    </row>
    <row r="48" spans="2:10" x14ac:dyDescent="0.2">
      <c r="I48" s="3" t="s">
        <v>17</v>
      </c>
      <c r="J48" s="11">
        <v>1.499E-2</v>
      </c>
    </row>
    <row r="49" spans="9:10" x14ac:dyDescent="0.2">
      <c r="J49" s="14"/>
    </row>
    <row r="50" spans="9:10" x14ac:dyDescent="0.2">
      <c r="I50" s="3" t="s">
        <v>15</v>
      </c>
      <c r="J50" s="12">
        <f>PEARSON(C35:C40, D35:D40)</f>
        <v>0.8983004457482282</v>
      </c>
    </row>
    <row r="51" spans="9:10" x14ac:dyDescent="0.2">
      <c r="I51" s="1" t="s">
        <v>14</v>
      </c>
    </row>
    <row r="53" spans="9:10" x14ac:dyDescent="0.2">
      <c r="I53" s="1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pearson_correlation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Gellrich Mario (gell)</dc:creator>
  <cp:lastModifiedBy>Gellrich Mario (gell)</cp:lastModifiedBy>
  <dcterms:created xsi:type="dcterms:W3CDTF">2022-10-05T13:10:39Z</dcterms:created>
  <dcterms:modified xsi:type="dcterms:W3CDTF">2022-10-05T14:04:14Z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2022-10-05T13:10:40Z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15691ca3-589b-4618-8434-e0873727afe1</vt:lpwstr>
  </property>
  <property fmtid="{D5CDD505-2E9C-101B-9397-08002B2CF9AE}" pid="8" name="MSIP_Label_10d9bad3-6dac-4e9a-89a3-89f3b8d247b2_ContentBits">
    <vt:lpwstr>0</vt:lpwstr>
  </property>
</Properties>
</file>