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opiaslemetyinen/Documents/GTDBC/Course_Work/Week_1_HW/Excel_Challenge/"/>
    </mc:Choice>
  </mc:AlternateContent>
  <xr:revisionPtr revIDLastSave="0" documentId="13_ncr:1_{06839014-3B4C-F040-8F33-E19DAF9E0014}" xr6:coauthVersionLast="45" xr6:coauthVersionMax="45" xr10:uidLastSave="{00000000-0000-0000-0000-000000000000}"/>
  <bookViews>
    <workbookView xWindow="0" yWindow="460" windowWidth="25540" windowHeight="155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1" hidden="1">Sheet2!$A$4:$F$14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2" i="5"/>
  <c r="C13" i="5"/>
  <c r="C12" i="5"/>
  <c r="C11" i="5"/>
  <c r="C10" i="5"/>
  <c r="C9" i="5"/>
  <c r="C8" i="5"/>
  <c r="C7" i="5"/>
  <c r="C6" i="5"/>
  <c r="E6" i="5" s="1"/>
  <c r="C5" i="5"/>
  <c r="E5" i="5" s="1"/>
  <c r="C4" i="5"/>
  <c r="C3" i="5"/>
  <c r="E7" i="5"/>
  <c r="E8" i="5"/>
  <c r="E9" i="5"/>
  <c r="E10" i="5"/>
  <c r="E11" i="5"/>
  <c r="E12" i="5"/>
  <c r="E13" i="5"/>
  <c r="B13" i="5"/>
  <c r="B12" i="5"/>
  <c r="B4" i="5"/>
  <c r="B11" i="5"/>
  <c r="B10" i="5"/>
  <c r="B9" i="5"/>
  <c r="B8" i="5"/>
  <c r="B7" i="5"/>
  <c r="B6" i="5"/>
  <c r="B5" i="5"/>
  <c r="B3" i="5"/>
  <c r="E3" i="5" l="1"/>
  <c r="E4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F3" i="5" l="1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G3" i="5" l="1"/>
  <c r="H3" i="5"/>
  <c r="E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2" i="5" l="1"/>
  <c r="H2" i="5"/>
  <c r="G2" i="5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<sst xmlns="http://schemas.openxmlformats.org/spreadsheetml/2006/main" count="33048" uniqueCount="8402">
  <si>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</si>
  <si>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</si>
  <si>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</si>
  <si>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</si>
  <si>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</si>
  <si>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</si>
  <si>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</si>
  <si>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</si>
  <si>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</si>
  <si>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</si>
  <si>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</si>
  <si>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</si>
  <si>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</si>
  <si>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</si>
  <si>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</si>
  <si>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</si>
  <si>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</si>
  <si>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</si>
  <si>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</si>
  <si>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</si>
  <si>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</si>
  <si>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</si>
  <si>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</si>
  <si>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</si>
  <si>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</si>
  <si>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</si>
  <si>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</si>
  <si>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</si>
  <si>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</si>
  <si>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</si>
  <si>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</si>
  <si>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</si>
  <si>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</si>
  <si>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</si>
  <si>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</si>
  <si>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</si>
  <si>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</si>
  <si>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</si>
  <si>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</si>
  <si>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</si>
  <si>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</si>
  <si>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</si>
  <si>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</si>
  <si>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</si>
  <si>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</si>
  <si>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</si>
  <si>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</si>
  <si>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</si>
  <si>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</si>
  <si>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</si>
  <si>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</si>
  <si>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</si>
  <si>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</si>
  <si>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</si>
  <si>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</si>
  <si>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</si>
  <si>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</si>
  <si>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</si>
  <si>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</si>
  <si>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</si>
  <si>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</si>
  <si>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</si>
  <si>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</si>
  <si>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</si>
  <si>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</si>
  <si>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</si>
  <si>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</si>
  <si>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</si>
  <si>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</si>
  <si>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</si>
  <si>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</si>
  <si>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</si>
  <si>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</si>
  <si>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</si>
  <si>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</si>
  <si>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</si>
  <si>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</si>
  <si>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</si>
  <si>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</si>
  <si>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</si>
  <si>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</si>
  <si>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</si>
  <si>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</si>
  <si>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</si>
  <si>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</si>
  <si>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</si>
  <si>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</si>
  <si>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</si>
  <si>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</si>
  <si>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</si>
  <si>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</si>
  <si>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</si>
  <si>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</si>
  <si>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</si>
  <si>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</si>
  <si>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</si>
  <si>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</si>
  <si>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</si>
  <si>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</si>
  <si>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</si>
  <si>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</si>
  <si>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</si>
  <si>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</si>
  <si>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</si>
  <si>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</si>
  <si>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</si>
  <si>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</si>
  <si>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</si>
  <si>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</si>
  <si>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</si>
  <si>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</si>
  <si>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</si>
  <si>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</si>
  <si>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</si>
  <si>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</si>
  <si>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</si>
  <si>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</si>
  <si>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</si>
  <si>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</si>
  <si>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</si>
  <si>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</si>
  <si>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</si>
  <si>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</si>
  <si>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</si>
  <si>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</si>
  <si>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</si>
  <si>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</si>
  <si>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</si>
  <si>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</si>
  <si>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</si>
  <si>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</si>
  <si>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</si>
  <si>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</si>
  <si>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</si>
  <si>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</si>
  <si>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</si>
  <si>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</si>
  <si>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</si>
  <si>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</si>
  <si>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</si>
  <si>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</si>
  <si>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</si>
  <si>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</si>
  <si>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</si>
  <si>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</si>
  <si>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</si>
  <si>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</si>
  <si>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</si>
  <si>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</si>
  <si>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</si>
  <si>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</si>
  <si>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</si>
  <si>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</si>
  <si>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</si>
  <si>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</si>
  <si>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</si>
  <si>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</si>
  <si>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</si>
  <si>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</si>
  <si>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</si>
  <si>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</si>
  <si>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</si>
  <si>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</si>
  <si>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</si>
  <si>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</si>
  <si>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</si>
  <si>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</si>
  <si>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</si>
  <si>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</si>
  <si>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</si>
  <si>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</si>
  <si>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</si>
  <si>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</si>
  <si>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</si>
  <si>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</si>
  <si>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</si>
  <si>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</si>
  <si>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</si>
  <si>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</si>
  <si>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</si>
  <si>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</si>
  <si>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</si>
  <si>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</si>
  <si>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</si>
  <si>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</si>
  <si>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</si>
  <si>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</si>
  <si>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</si>
  <si>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</si>
  <si>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</si>
  <si>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</si>
  <si>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</si>
  <si>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</si>
  <si>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</si>
  <si>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</si>
  <si>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</si>
  <si>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</si>
  <si>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</si>
  <si>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</si>
  <si>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</si>
  <si>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</si>
  <si>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</si>
  <si>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</si>
  <si>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</si>
  <si>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</si>
  <si>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</si>
  <si>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</si>
  <si>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</si>
  <si>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</si>
  <si>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</si>
  <si>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</si>
  <si>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</si>
  <si>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</si>
  <si>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</si>
  <si>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</si>
  <si>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</si>
  <si>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</si>
  <si>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</si>
  <si>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</si>
  <si>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</si>
  <si>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</si>
  <si>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</si>
  <si>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</si>
  <si>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</si>
  <si>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</si>
  <si>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</si>
  <si>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</si>
  <si>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</si>
  <si>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</si>
  <si>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</si>
  <si>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</si>
  <si>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</si>
  <si>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</si>
  <si>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</si>
  <si>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</si>
  <si>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</si>
  <si>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</si>
  <si>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</si>
  <si>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</si>
  <si>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</si>
  <si>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</si>
  <si>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</si>
  <si>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</si>
  <si>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</si>
  <si>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</si>
  <si>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</si>
  <si>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</si>
  <si>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</si>
  <si>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</si>
  <si>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</si>
  <si>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</si>
  <si>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</si>
  <si>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</si>
  <si>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</si>
  <si>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</si>
  <si>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</si>
  <si>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</si>
  <si>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</si>
  <si>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</si>
  <si>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</si>
  <si>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</si>
  <si>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</si>
  <si>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</si>
  <si>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</si>
  <si>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</si>
  <si>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</si>
  <si>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</si>
  <si>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</si>
  <si>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</si>
  <si>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</si>
  <si>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</si>
  <si>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</si>
  <si>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</si>
  <si>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</si>
  <si>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</si>
  <si>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</si>
  <si>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</si>
  <si>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</si>
  <si>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</si>
  <si>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</si>
  <si>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</si>
  <si>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</si>
  <si>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</si>
  <si>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</si>
  <si>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</si>
  <si>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</si>
  <si>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</si>
  <si>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</si>
  <si>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</si>
  <si>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</si>
  <si>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</si>
  <si>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</si>
  <si>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</si>
  <si>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</si>
  <si>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</si>
  <si>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</si>
  <si>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</si>
  <si>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</si>
  <si>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</si>
  <si>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</si>
  <si>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</si>
  <si>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</si>
  <si>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</si>
  <si>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</si>
  <si>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</si>
  <si>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</si>
  <si>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</si>
  <si>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</si>
  <si>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</si>
  <si>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</si>
  <si>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</si>
  <si>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</si>
  <si>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</si>
  <si>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</si>
  <si>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</si>
  <si>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</si>
  <si>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</si>
  <si>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</si>
  <si>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</si>
  <si>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</si>
  <si>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</si>
  <si>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</si>
  <si>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</si>
  <si>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</si>
  <si>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</si>
  <si>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</si>
  <si>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</si>
  <si>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</si>
  <si>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</si>
  <si>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</si>
  <si>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</si>
  <si>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</si>
  <si>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</si>
  <si>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</si>
  <si>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</si>
  <si>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</si>
  <si>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</si>
  <si>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</si>
  <si>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</si>
  <si>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</si>
  <si>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</si>
  <si>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</si>
  <si>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</si>
  <si>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</si>
  <si>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</si>
  <si>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</si>
  <si>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</si>
  <si>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</si>
  <si>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</si>
  <si>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</si>
  <si>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</si>
  <si>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</si>
  <si>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</si>
  <si>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</si>
  <si>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</si>
  <si>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</si>
  <si>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</si>
  <si>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</si>
  <si>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</si>
  <si>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</si>
  <si>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</si>
  <si>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</si>
  <si>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</si>
  <si>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</si>
  <si>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</si>
  <si>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</si>
  <si>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</si>
  <si>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</si>
  <si>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</si>
  <si>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</si>
  <si>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</si>
  <si>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</si>
  <si>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</si>
  <si>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</si>
  <si>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</si>
  <si>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</si>
  <si>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</si>
  <si>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</si>
  <si>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</si>
  <si>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</si>
  <si>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</si>
  <si>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</si>
  <si>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</si>
  <si>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</si>
  <si>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</si>
  <si>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</si>
  <si>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</si>
  <si>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</si>
  <si>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</si>
  <si>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</si>
  <si>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</si>
  <si>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</si>
  <si>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</si>
  <si>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</si>
  <si>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</si>
  <si>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</si>
  <si>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</si>
  <si>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</si>
  <si>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</si>
  <si>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</si>
  <si>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</si>
  <si>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</si>
  <si>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</si>
  <si>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</si>
  <si>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</si>
  <si>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</si>
  <si>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</si>
  <si>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</si>
  <si>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</si>
  <si>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</si>
  <si>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</si>
  <si>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</si>
  <si>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</si>
  <si>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</si>
  <si>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</si>
  <si>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</si>
  <si>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</si>
  <si>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</si>
  <si>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</si>
  <si>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</si>
  <si>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</si>
  <si>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</si>
  <si>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</si>
  <si>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</si>
  <si>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</si>
  <si>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</si>
  <si>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</si>
  <si>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</si>
  <si>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</si>
  <si>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</si>
  <si>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</si>
  <si>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</si>
  <si>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</si>
  <si>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</si>
  <si>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</si>
  <si>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</si>
  <si>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</si>
  <si>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</si>
  <si>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</si>
  <si>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</si>
  <si>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</si>
  <si>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</si>
  <si>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</si>
  <si>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</si>
  <si>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</si>
  <si>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</si>
  <si>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</si>
  <si>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</si>
  <si>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</si>
  <si>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</si>
  <si>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</si>
  <si>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</si>
  <si>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</si>
  <si>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</si>
  <si>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</si>
  <si>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</si>
  <si>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</si>
  <si>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</si>
  <si>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</si>
  <si>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</si>
  <si>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</si>
  <si>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</si>
  <si>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</si>
  <si>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</si>
  <si>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</si>
  <si>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</si>
  <si>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</si>
  <si>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</si>
  <si>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</si>
  <si>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</si>
  <si>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</si>
  <si>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</si>
  <si>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</si>
  <si>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</si>
  <si>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</si>
  <si>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</si>
  <si>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</si>
  <si>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</si>
  <si>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</si>
  <si>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</si>
  <si>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</si>
  <si>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</si>
  <si>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</si>
  <si>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</si>
  <si>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</si>
  <si>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</si>
  <si>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</si>
  <si>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</si>
  <si>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</si>
  <si>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</si>
  <si>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</si>
  <si>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</si>
  <si>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</si>
  <si>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</si>
  <si>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</si>
  <si>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</si>
  <si>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</si>
  <si>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</si>
  <si>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</si>
  <si>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</si>
  <si>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</si>
  <si>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</si>
  <si>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</si>
  <si>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</si>
  <si>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</si>
  <si>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</si>
  <si>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</si>
  <si>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</si>
  <si>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</si>
  <si>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</si>
  <si>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</si>
  <si>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</si>
  <si>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</si>
  <si>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</si>
  <si>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</si>
  <si>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</si>
  <si>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</si>
  <si>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</si>
  <si>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</si>
  <si>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</si>
  <si>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</si>
  <si>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</si>
  <si>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</si>
  <si>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</si>
  <si>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</si>
  <si>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</si>
  <si>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</si>
  <si>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</si>
  <si>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</si>
  <si>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</si>
  <si>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</si>
  <si>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</si>
  <si>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</si>
  <si>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</si>
  <si>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</si>
  <si>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</si>
  <si>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</si>
  <si>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</si>
  <si>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</si>
  <si>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</si>
  <si>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</si>
  <si>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</si>
  <si>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</si>
  <si>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</si>
  <si>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</si>
  <si>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</si>
  <si>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</si>
  <si>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</si>
  <si>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</si>
  <si>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</si>
  <si>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</si>
  <si>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</si>
  <si>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</si>
  <si>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</si>
  <si>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</si>
  <si>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</si>
  <si>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</si>
  <si>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</si>
  <si>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</si>
  <si>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</si>
  <si>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</si>
  <si>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</si>
  <si>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</si>
  <si>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</si>
  <si>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</si>
  <si>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</si>
  <si>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</si>
  <si>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</si>
  <si>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</si>
  <si>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</si>
  <si>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</si>
  <si>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</si>
  <si>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</si>
  <si>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</si>
  <si>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</si>
  <si>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</si>
  <si>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</si>
  <si>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</si>
  <si>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</si>
  <si>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</si>
  <si>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</si>
  <si>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</si>
  <si>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</si>
  <si>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</si>
  <si>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</si>
  <si>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</si>
  <si>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</si>
  <si>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</si>
  <si>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</si>
  <si>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</si>
  <si>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</si>
  <si>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</si>
  <si>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</si>
  <si>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</si>
  <si>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</si>
  <si>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</si>
  <si>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</si>
  <si>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</si>
  <si>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</si>
  <si>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</si>
  <si>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</si>
  <si>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</si>
  <si>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</si>
  <si>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</si>
  <si>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</si>
  <si>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</si>
  <si>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</si>
  <si>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</si>
  <si>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</si>
  <si>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</si>
  <si>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</si>
  <si>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</si>
  <si>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</si>
  <si>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</si>
  <si>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</si>
  <si>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</si>
  <si>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</si>
  <si>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</si>
  <si>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</si>
  <si>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</si>
  <si>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</si>
  <si>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</si>
  <si>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</si>
  <si>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</si>
  <si>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</si>
  <si>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</si>
  <si>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</si>
  <si>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</si>
  <si>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</si>
  <si>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</si>
  <si>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</si>
  <si>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</si>
  <si>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</si>
  <si>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</si>
  <si>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</si>
  <si>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</si>
  <si>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</si>
  <si>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</si>
  <si>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</si>
  <si>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</si>
  <si>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</si>
  <si>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</si>
  <si>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</si>
  <si>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</si>
  <si>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</si>
  <si>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</si>
  <si>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</si>
  <si>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</si>
  <si>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</si>
  <si>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</si>
  <si>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</si>
  <si>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</si>
  <si>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</si>
  <si>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</si>
  <si>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</si>
  <si>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</si>
  <si>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</si>
  <si>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</si>
  <si>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</si>
  <si>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</si>
  <si>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</si>
  <si>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</si>
  <si>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</si>
  <si>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</si>
  <si>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</si>
  <si>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</si>
  <si>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</si>
  <si>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</si>
  <si>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</si>
  <si>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</si>
  <si>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</si>
  <si>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</si>
  <si>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</si>
  <si>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</si>
  <si>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</si>
  <si>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</si>
  <si>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</si>
  <si>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</si>
  <si>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</si>
  <si>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</si>
  <si>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</si>
  <si>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</si>
  <si>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</si>
  <si>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</si>
  <si>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</si>
  <si>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</si>
  <si>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</si>
  <si>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</si>
  <si>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</si>
  <si>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</si>
  <si>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</si>
  <si>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</si>
  <si>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</si>
  <si>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</si>
  <si>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</si>
  <si>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</si>
  <si>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</si>
  <si>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</si>
  <si>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</si>
  <si>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</si>
  <si>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</si>
  <si>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</si>
  <si>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</si>
  <si>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</si>
  <si>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</si>
  <si>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</si>
  <si>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</si>
  <si>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</si>
  <si>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</si>
  <si>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</si>
  <si>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</si>
  <si>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</si>
  <si>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</si>
  <si>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</si>
  <si>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</si>
  <si>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</si>
  <si>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</si>
  <si>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</si>
  <si>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</si>
  <si>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</si>
  <si>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</si>
  <si>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</si>
  <si>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</si>
  <si>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</si>
  <si>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</si>
  <si>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</si>
  <si>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</si>
  <si>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</si>
  <si>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</si>
  <si>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</si>
  <si>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</si>
  <si>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</si>
  <si>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</si>
  <si>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</si>
  <si>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</si>
  <si>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</si>
  <si>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</si>
  <si>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</si>
  <si>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</si>
  <si>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</si>
  <si>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</si>
  <si>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</si>
  <si>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</si>
  <si>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</si>
  <si>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</si>
  <si>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</si>
  <si>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</si>
  <si>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</si>
  <si>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</si>
  <si>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</si>
  <si>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</si>
  <si>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</si>
  <si>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</si>
  <si>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</si>
  <si>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</si>
  <si>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</si>
  <si>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</si>
  <si>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</si>
  <si>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</si>
  <si>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</si>
  <si>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</si>
  <si>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</si>
  <si>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</si>
  <si>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</si>
  <si>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</si>
  <si>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</si>
  <si>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</si>
  <si>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</si>
  <si>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</si>
  <si>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</si>
  <si>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</si>
  <si>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</si>
  <si>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</si>
  <si>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</si>
  <si>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</si>
  <si>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</si>
  <si>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</si>
  <si>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</si>
  <si>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</si>
  <si>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</si>
  <si>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</si>
  <si>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</si>
  <si>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</si>
  <si>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</si>
  <si>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</si>
  <si>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</si>
  <si>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</si>
  <si>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</si>
  <si>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</si>
  <si>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</si>
  <si>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</si>
  <si>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</si>
  <si>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</si>
  <si>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</si>
  <si>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</si>
  <si>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</si>
  <si>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</si>
  <si>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</si>
  <si>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</si>
  <si>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</si>
  <si>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</si>
  <si>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</si>
  <si>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</si>
  <si>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</si>
  <si>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</si>
  <si>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</si>
  <si>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</si>
  <si>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</si>
  <si>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</si>
  <si>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</si>
  <si>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</si>
  <si>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</si>
  <si>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</si>
  <si>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</si>
  <si>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</si>
  <si>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</si>
  <si>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</si>
  <si>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</si>
  <si>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</si>
  <si>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</si>
  <si>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</si>
  <si>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</si>
  <si>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</si>
  <si>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</si>
  <si>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</si>
  <si>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</si>
  <si>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</si>
  <si>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</si>
  <si>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</si>
  <si>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</si>
  <si>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</si>
  <si>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</si>
  <si>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</si>
  <si>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</si>
  <si>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</si>
  <si>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</si>
  <si>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</si>
  <si>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</si>
  <si>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</si>
  <si>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</si>
  <si>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</si>
  <si>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</si>
  <si>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</si>
  <si>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</si>
  <si>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</si>
  <si>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</si>
  <si>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</si>
  <si>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</si>
  <si>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</si>
  <si>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</si>
  <si>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</si>
  <si>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</si>
  <si>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</si>
  <si>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</si>
  <si>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</si>
  <si>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</si>
  <si>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</si>
  <si>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</si>
  <si>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</si>
  <si>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</si>
  <si>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</si>
  <si>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</si>
  <si>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</si>
  <si>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</si>
  <si>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</si>
  <si>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</si>
  <si>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</si>
  <si>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</si>
  <si>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</si>
  <si>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</si>
  <si>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</si>
  <si>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</si>
  <si>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</si>
  <si>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</si>
  <si>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</si>
  <si>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</si>
  <si>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</si>
  <si>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</si>
  <si>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</si>
  <si>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</si>
  <si>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</si>
  <si>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</si>
  <si>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</si>
  <si>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</si>
  <si>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</si>
  <si>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</si>
  <si>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</si>
  <si>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</si>
  <si>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</si>
  <si>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</si>
  <si>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</si>
  <si>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</si>
  <si>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</si>
  <si>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</si>
  <si>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</si>
  <si>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</si>
  <si>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</si>
  <si>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</si>
  <si>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</si>
  <si>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</si>
  <si>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</si>
  <si>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</si>
  <si>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</si>
  <si>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</si>
  <si>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</si>
  <si>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</si>
  <si>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</si>
  <si>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</si>
  <si>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</si>
  <si>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</si>
  <si>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</si>
  <si>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</si>
  <si>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</si>
  <si>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</si>
  <si>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</si>
  <si>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</si>
  <si>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</si>
  <si>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</si>
  <si>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</si>
  <si>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</si>
  <si>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</si>
  <si>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</si>
  <si>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</si>
  <si>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</si>
  <si>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</si>
  <si>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</si>
  <si>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</si>
  <si>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</si>
  <si>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</si>
  <si>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</si>
  <si>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</si>
  <si>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</si>
  <si>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</si>
  <si>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</si>
  <si>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</si>
  <si>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</si>
  <si>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</si>
  <si>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</si>
  <si>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</si>
  <si>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</si>
  <si>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</si>
  <si>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</si>
  <si>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</si>
  <si>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</si>
  <si>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</si>
  <si>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</si>
  <si>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</si>
  <si>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</si>
  <si>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</si>
  <si>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</si>
  <si>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</si>
  <si>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</si>
  <si>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</si>
  <si>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</si>
  <si>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</si>
  <si>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</si>
  <si>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</si>
  <si>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</si>
  <si>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</si>
  <si>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</si>
  <si>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</si>
  <si>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</si>
  <si>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</si>
  <si>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</si>
  <si>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</si>
  <si>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</si>
  <si>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</si>
  <si>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</si>
  <si>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</si>
  <si>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</si>
  <si>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</si>
  <si>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</si>
  <si>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</si>
  <si>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</si>
  <si>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</si>
  <si>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</si>
  <si>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</si>
  <si>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</si>
  <si>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</si>
  <si>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</si>
  <si>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</si>
  <si>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</si>
  <si>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</si>
  <si>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</si>
  <si>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</si>
  <si>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</si>
  <si>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</si>
  <si>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</si>
  <si>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</si>
  <si>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</si>
  <si>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</si>
  <si>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</si>
  <si>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</si>
  <si>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</si>
  <si>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</si>
  <si>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</si>
  <si>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</si>
  <si>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</si>
  <si>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</si>
  <si>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</si>
  <si>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</si>
  <si>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</si>
  <si>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</si>
  <si>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</si>
  <si>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</si>
  <si>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</si>
  <si>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</si>
  <si>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</si>
  <si>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</si>
  <si>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</si>
  <si>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</si>
  <si>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</si>
  <si>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</si>
  <si>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</si>
  <si>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</si>
  <si>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</si>
  <si>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</si>
  <si>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</si>
  <si>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</si>
  <si>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</si>
  <si>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</si>
  <si>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</si>
  <si>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</si>
  <si>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</si>
  <si>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</si>
  <si>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</si>
  <si>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</si>
  <si>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</si>
  <si>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</si>
  <si>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</si>
  <si>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</si>
  <si>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</si>
  <si>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</si>
  <si>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</si>
  <si>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</si>
  <si>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</si>
  <si>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</si>
  <si>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</si>
  <si>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</si>
  <si>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</si>
  <si>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</si>
  <si>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</si>
  <si>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</si>
  <si>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</si>
  <si>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</si>
  <si>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</si>
  <si>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</si>
  <si>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</si>
  <si>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</si>
  <si>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</si>
  <si>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</si>
  <si>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</si>
  <si>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</si>
  <si>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</si>
  <si>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</si>
  <si>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</si>
  <si>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</si>
  <si>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</si>
  <si>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</si>
  <si>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</si>
  <si>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</si>
  <si>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</si>
  <si>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</si>
  <si>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</si>
  <si>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</si>
  <si>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</si>
  <si>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</si>
  <si>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</si>
  <si>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</si>
  <si>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</si>
  <si>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</si>
  <si>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</si>
  <si>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</si>
  <si>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</si>
  <si>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</si>
  <si>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</si>
  <si>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</si>
  <si>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</si>
  <si>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</si>
  <si>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</si>
  <si>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</si>
  <si>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</si>
  <si>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</si>
  <si>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</si>
  <si>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</si>
  <si>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</si>
  <si>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</si>
  <si>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</si>
  <si>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</si>
  <si>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</si>
  <si>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</si>
  <si>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</si>
  <si>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</si>
  <si>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</si>
  <si>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</si>
  <si>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</si>
  <si>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</si>
  <si>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</si>
  <si>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</si>
  <si>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</si>
  <si>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</si>
  <si>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</si>
  <si>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</si>
  <si>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</si>
  <si>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</si>
  <si>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</si>
  <si>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</si>
  <si>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</si>
  <si>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</si>
  <si>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</si>
  <si>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</si>
  <si>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</si>
  <si>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</si>
  <si>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</si>
  <si>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</si>
  <si>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</si>
  <si>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</si>
  <si>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</si>
  <si>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</si>
  <si>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</si>
  <si>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</si>
  <si>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</si>
  <si>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</si>
  <si>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</si>
  <si>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</si>
  <si>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</si>
  <si>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</si>
  <si>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</si>
  <si>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</si>
  <si>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</si>
  <si>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</si>
  <si>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</si>
  <si>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</si>
  <si>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</si>
  <si>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</si>
  <si>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</si>
  <si>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</si>
  <si>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</si>
  <si>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</si>
  <si>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</si>
  <si>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</si>
  <si>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</si>
  <si>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</si>
  <si>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</si>
  <si>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</si>
  <si>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</si>
  <si>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</si>
  <si>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</si>
  <si>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</si>
  <si>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</si>
  <si>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</si>
  <si>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</si>
  <si>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</si>
  <si>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</si>
  <si>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</si>
  <si>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</si>
  <si>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</si>
  <si>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</si>
  <si>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</si>
  <si>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</si>
  <si>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</si>
  <si>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</si>
  <si>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</si>
  <si>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</si>
  <si>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</si>
  <si>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</si>
  <si>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</si>
  <si>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</si>
  <si>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</si>
  <si>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</si>
  <si>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</si>
  <si>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</si>
  <si>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</si>
  <si>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</si>
  <si>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</si>
  <si>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</si>
  <si>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</si>
  <si>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</si>
  <si>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</si>
  <si>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</si>
  <si>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</si>
  <si>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</si>
  <si>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</si>
  <si>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</si>
  <si>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</si>
  <si>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</si>
  <si>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</si>
  <si>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</si>
  <si>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</si>
  <si>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</si>
  <si>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</si>
  <si>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</si>
  <si>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</si>
  <si>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</si>
  <si>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</si>
  <si>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</si>
  <si>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</si>
  <si>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</si>
  <si>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</si>
  <si>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</si>
  <si>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</si>
  <si>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</si>
  <si>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</si>
  <si>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</si>
  <si>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</si>
  <si>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</si>
  <si>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</si>
  <si>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</si>
  <si>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</si>
  <si>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</si>
  <si>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</si>
  <si>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</si>
  <si>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</si>
  <si>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</si>
  <si>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</si>
  <si>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</si>
  <si>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</si>
  <si>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</si>
  <si>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</si>
  <si>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</si>
  <si>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</si>
  <si>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</si>
  <si>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</si>
  <si>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</si>
  <si>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</si>
  <si>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</si>
  <si>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</si>
  <si>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</si>
  <si>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</si>
  <si>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</si>
  <si>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</si>
  <si>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</si>
  <si>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</si>
  <si>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</si>
  <si>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</si>
  <si>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</si>
  <si>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</si>
  <si>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</si>
  <si>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</si>
  <si>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</si>
  <si>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</si>
  <si>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</si>
  <si>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</si>
  <si>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</si>
  <si>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</si>
  <si>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</si>
  <si>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</si>
  <si>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</si>
  <si>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</si>
  <si>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</si>
  <si>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</si>
  <si>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</si>
  <si>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</si>
  <si>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</si>
  <si>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</si>
  <si>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</si>
  <si>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</si>
  <si>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</si>
  <si>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</si>
  <si>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</si>
  <si>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</si>
  <si>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</si>
  <si>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</si>
  <si>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</si>
  <si>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</si>
  <si>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</si>
  <si>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</si>
  <si>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</si>
  <si>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</si>
  <si>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</si>
  <si>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</si>
  <si>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</si>
  <si>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</si>
  <si>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</si>
  <si>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</si>
  <si>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</si>
  <si>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</si>
  <si>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</si>
  <si>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</si>
  <si>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</si>
  <si>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</si>
  <si>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</si>
  <si>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</si>
  <si>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</si>
  <si>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</si>
  <si>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</si>
  <si>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</si>
  <si>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</si>
  <si>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</si>
  <si>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</si>
  <si>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</si>
  <si>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</si>
  <si>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</si>
  <si>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</si>
  <si>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</si>
  <si>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</si>
  <si>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</si>
  <si>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</si>
  <si>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</si>
  <si>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</si>
  <si>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</si>
  <si>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</si>
  <si>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</si>
  <si>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</si>
  <si>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</si>
  <si>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</si>
  <si>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</si>
  <si>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</si>
  <si>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</si>
  <si>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</si>
  <si>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</si>
  <si>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</si>
  <si>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</si>
  <si>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</si>
  <si>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</si>
  <si>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</si>
  <si>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</si>
  <si>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</si>
  <si>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</si>
  <si>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</si>
  <si>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</si>
  <si>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</si>
  <si>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</si>
  <si>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</si>
  <si>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</si>
  <si>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</si>
  <si>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</si>
  <si>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</si>
  <si>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</si>
  <si>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</si>
  <si>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</si>
  <si>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</si>
  <si>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</si>
  <si>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</si>
  <si>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</si>
  <si>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</si>
  <si>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</si>
  <si>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</si>
  <si>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</si>
  <si>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</si>
  <si>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</si>
  <si>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</si>
  <si>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</si>
  <si>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</si>
  <si>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</si>
  <si>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</si>
  <si>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</si>
  <si>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</si>
  <si>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</si>
  <si>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</si>
  <si>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</si>
  <si>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</si>
  <si>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</si>
  <si>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</si>
  <si>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</si>
  <si>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</si>
  <si>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</si>
  <si>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</si>
  <si>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</si>
  <si>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</si>
  <si>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</si>
  <si>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</si>
  <si>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</si>
  <si>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</si>
  <si>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</si>
  <si>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</si>
  <si>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</si>
  <si>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</si>
  <si>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</si>
  <si>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</si>
  <si>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</si>
  <si>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</si>
  <si>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</si>
  <si>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</si>
  <si>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</si>
  <si>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</si>
  <si>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</si>
  <si>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</si>
  <si>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</si>
  <si>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</si>
  <si>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</si>
  <si>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</si>
  <si>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</si>
  <si>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</si>
  <si>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</si>
  <si>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</si>
  <si>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</si>
  <si>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</si>
  <si>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</si>
  <si>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</si>
  <si>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</si>
  <si>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</si>
  <si>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</si>
  <si>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</si>
  <si>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</si>
  <si>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</si>
  <si>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</si>
  <si>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</si>
  <si>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</si>
  <si>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</si>
  <si>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</si>
  <si>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</si>
  <si>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</si>
  <si>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</si>
  <si>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</si>
  <si>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</si>
  <si>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</si>
  <si>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</si>
  <si>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</si>
  <si>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</si>
  <si>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</si>
  <si>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</si>
  <si>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</si>
  <si>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</si>
  <si>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</si>
  <si>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</si>
  <si>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</si>
  <si>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</si>
  <si>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</si>
  <si>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</si>
  <si>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</si>
  <si>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</si>
  <si>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</si>
  <si>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</si>
  <si>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</si>
  <si>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</si>
  <si>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</si>
  <si>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</si>
  <si>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</si>
  <si>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</si>
  <si>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</si>
  <si>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</si>
  <si>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</si>
  <si>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</si>
  <si>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</si>
  <si>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</si>
  <si>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</si>
  <si>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</si>
  <si>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</si>
  <si>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</si>
  <si>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</si>
  <si>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</si>
  <si>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</si>
  <si>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</si>
  <si>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</si>
  <si>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</si>
  <si>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</si>
  <si>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</si>
  <si>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</si>
  <si>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</si>
  <si>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</si>
  <si>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</si>
  <si>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</si>
  <si>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</si>
  <si>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</si>
  <si>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</si>
  <si>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</si>
  <si>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</si>
  <si>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</si>
  <si>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</si>
  <si>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</si>
  <si>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</si>
  <si>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</si>
  <si>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</si>
  <si>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</si>
  <si>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</si>
  <si>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</si>
  <si>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</si>
  <si>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</si>
  <si>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</si>
  <si>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</si>
  <si>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</si>
  <si>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</si>
  <si>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</si>
  <si>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</si>
  <si>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</si>
  <si>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</si>
  <si>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</si>
  <si>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</si>
  <si>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</si>
  <si>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</si>
  <si>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</si>
  <si>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</si>
  <si>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</si>
  <si>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</si>
  <si>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</si>
  <si>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</si>
  <si>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</si>
  <si>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</si>
  <si>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</si>
  <si>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</si>
  <si>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</si>
  <si>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</si>
  <si>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</si>
  <si>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</si>
  <si>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</si>
  <si>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</si>
  <si>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</si>
  <si>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</si>
  <si>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</si>
  <si>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</si>
  <si>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</si>
  <si>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</si>
  <si>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</si>
  <si>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</si>
  <si>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</si>
  <si>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</si>
  <si>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</si>
  <si>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</si>
  <si>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</si>
  <si>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</si>
  <si>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</si>
  <si>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</si>
  <si>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</si>
  <si>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</si>
  <si>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</si>
  <si>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</si>
  <si>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</si>
  <si>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</si>
  <si>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</si>
  <si>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</si>
  <si>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</si>
  <si>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</si>
  <si>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</si>
  <si>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</si>
  <si>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</si>
  <si>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</si>
  <si>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</si>
  <si>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</si>
  <si>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</si>
  <si>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</si>
  <si>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</si>
  <si>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</si>
  <si>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</si>
  <si>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</si>
  <si>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</si>
  <si>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</si>
  <si>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</si>
  <si>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</si>
  <si>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</si>
  <si>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</si>
  <si>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</si>
  <si>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</si>
  <si>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</si>
  <si>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</si>
  <si>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</si>
  <si>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</si>
  <si>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</si>
  <si>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</si>
  <si>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</si>
  <si>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</si>
  <si>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</si>
  <si>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</si>
  <si>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</si>
  <si>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</si>
  <si>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</si>
  <si>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</si>
  <si>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</si>
  <si>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</si>
  <si>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</si>
  <si>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</si>
  <si>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</si>
  <si>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</si>
  <si>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</si>
  <si>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</si>
  <si>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</si>
  <si>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</si>
  <si>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</si>
  <si>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</si>
  <si>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</si>
  <si>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</si>
  <si>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</si>
  <si>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</si>
  <si>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</si>
  <si>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</si>
  <si>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</si>
  <si>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</si>
  <si>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</si>
  <si>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</si>
  <si>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</si>
  <si>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</si>
  <si>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</si>
  <si>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</si>
  <si>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</si>
  <si>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</si>
  <si>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</si>
  <si>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</si>
  <si>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</si>
  <si>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</si>
  <si>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</si>
  <si>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</si>
  <si>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</si>
  <si>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</si>
  <si>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</si>
  <si>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</si>
  <si>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</si>
  <si>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</si>
  <si>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</si>
  <si>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</si>
  <si>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</si>
  <si>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</si>
  <si>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</si>
  <si>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</si>
  <si>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</si>
  <si>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</si>
  <si>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</si>
  <si>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</si>
  <si>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</si>
  <si>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</si>
  <si>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</si>
  <si>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</si>
  <si>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</si>
  <si>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</si>
  <si>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</si>
  <si>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</si>
  <si>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</si>
  <si>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</si>
  <si>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</si>
  <si>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</si>
  <si>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</si>
  <si>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</si>
  <si>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</si>
  <si>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</si>
  <si>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</si>
  <si>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</si>
  <si>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</si>
  <si>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</si>
  <si>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</si>
  <si>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</si>
  <si>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</si>
  <si>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</si>
  <si>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</si>
  <si>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</si>
  <si>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</si>
  <si>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</si>
  <si>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</si>
  <si>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</si>
  <si>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</si>
  <si>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</si>
  <si>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</si>
  <si>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</si>
  <si>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</si>
  <si>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</si>
  <si>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</si>
  <si>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</si>
  <si>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</si>
  <si>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</si>
  <si>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</si>
  <si>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</si>
  <si>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</si>
  <si>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</si>
  <si>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</si>
  <si>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</si>
  <si>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</si>
  <si>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</si>
  <si>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</si>
  <si>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</si>
  <si>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</si>
  <si>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</si>
  <si>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</si>
  <si>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</si>
  <si>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</si>
  <si>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</si>
  <si>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</si>
  <si>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</si>
  <si>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</si>
  <si>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</si>
  <si>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</si>
  <si>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</si>
  <si>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</si>
  <si>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</si>
  <si>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</si>
  <si>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</si>
  <si>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</si>
  <si>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</si>
  <si>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</si>
  <si>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</si>
  <si>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</si>
  <si>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</si>
  <si>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</si>
  <si>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</si>
  <si>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</si>
  <si>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</si>
  <si>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</si>
  <si>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</si>
  <si>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</si>
  <si>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</si>
  <si>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</si>
  <si>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</si>
  <si>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</si>
  <si>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</si>
  <si>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</si>
  <si>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</si>
  <si>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</si>
  <si>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</si>
  <si>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</si>
  <si>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</si>
  <si>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</si>
  <si>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</si>
  <si>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</si>
  <si>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</si>
  <si>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</si>
  <si>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</si>
  <si>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</si>
  <si>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</si>
  <si>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</si>
  <si>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</si>
  <si>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</si>
  <si>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</si>
  <si>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</si>
  <si>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</si>
  <si>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</si>
  <si>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</si>
  <si>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</si>
  <si>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</si>
  <si>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</si>
  <si>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</si>
  <si>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</si>
  <si>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</si>
  <si>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</si>
  <si>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</si>
  <si>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</si>
  <si>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</si>
  <si>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</si>
  <si>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</si>
  <si>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</si>
  <si>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</si>
  <si>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</si>
  <si>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</si>
  <si>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</si>
  <si>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</si>
  <si>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</si>
  <si>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</si>
  <si>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</si>
  <si>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</si>
  <si>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</si>
  <si>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</si>
  <si>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</si>
  <si>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</si>
  <si>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</si>
  <si>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</si>
  <si>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</si>
  <si>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</si>
  <si>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</si>
  <si>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</si>
  <si>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</si>
  <si>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</si>
  <si>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</si>
  <si>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</si>
  <si>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</si>
  <si>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</si>
  <si>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</si>
  <si>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</si>
  <si>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</si>
  <si>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</si>
  <si>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</si>
  <si>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</si>
  <si>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</si>
  <si>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</si>
  <si>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</si>
  <si>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</si>
  <si>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</si>
  <si>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</si>
  <si>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</si>
  <si>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</si>
  <si>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</si>
  <si>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</si>
  <si>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</si>
  <si>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</si>
  <si>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</si>
  <si>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</si>
  <si>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</si>
  <si>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</si>
  <si>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</si>
  <si>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</si>
  <si>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</si>
  <si>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</si>
  <si>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</si>
  <si>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</si>
  <si>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</si>
  <si>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</si>
  <si>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</si>
  <si>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</si>
  <si>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</si>
  <si>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</si>
  <si>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</si>
  <si>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</si>
  <si>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</si>
  <si>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</si>
  <si>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</si>
  <si>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</si>
  <si>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</si>
  <si>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</si>
  <si>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</si>
  <si>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</si>
  <si>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</si>
  <si>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</si>
  <si>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</si>
  <si>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</si>
  <si>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</si>
  <si>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</si>
  <si>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</si>
  <si>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</si>
  <si>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</si>
  <si>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</si>
  <si>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</si>
  <si>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</si>
  <si>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</si>
  <si>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</si>
  <si>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</si>
  <si>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</si>
  <si>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</si>
  <si>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</si>
  <si>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</si>
  <si>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</si>
  <si>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</si>
  <si>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</si>
  <si>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</si>
  <si>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</si>
  <si>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</si>
  <si>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</si>
  <si>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</si>
  <si>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</si>
  <si>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</si>
  <si>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</si>
  <si>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</si>
  <si>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</si>
  <si>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</si>
  <si>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</si>
  <si>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</si>
  <si>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</si>
  <si>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</si>
  <si>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</si>
  <si>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</si>
  <si>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</si>
  <si>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</si>
  <si>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</si>
  <si>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</si>
  <si>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</si>
  <si>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</si>
  <si>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</si>
  <si>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</si>
  <si>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</si>
  <si>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</si>
  <si>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</si>
  <si>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</si>
  <si>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</si>
  <si>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</si>
  <si>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</si>
  <si>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</si>
  <si>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</si>
  <si>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</si>
  <si>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</si>
  <si>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</si>
  <si>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</si>
  <si>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</si>
  <si>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</si>
  <si>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</si>
  <si>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</si>
  <si>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</si>
  <si>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</si>
  <si>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</si>
  <si>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</si>
  <si>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</si>
  <si>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</si>
  <si>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</si>
  <si>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</si>
  <si>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</si>
  <si>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</si>
  <si>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</si>
  <si>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</si>
  <si>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</si>
  <si>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</si>
  <si>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</si>
  <si>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</si>
  <si>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</si>
  <si>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</si>
  <si>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</si>
  <si>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</si>
  <si>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</si>
  <si>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</si>
  <si>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</si>
  <si>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</si>
  <si>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</si>
  <si>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</si>
  <si>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</si>
  <si>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</si>
  <si>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</si>
  <si>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</si>
  <si>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</si>
  <si>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</si>
  <si>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</si>
  <si>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</si>
  <si>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</si>
  <si>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</si>
  <si>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</si>
  <si>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</si>
  <si>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</si>
  <si>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</si>
  <si>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</si>
  <si>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</si>
  <si>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</si>
  <si>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</si>
  <si>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</si>
  <si>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</si>
  <si>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</si>
  <si>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</si>
  <si>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</si>
  <si>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</si>
  <si>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</si>
  <si>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</si>
  <si>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</si>
  <si>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</si>
  <si>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</si>
  <si>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</si>
  <si>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</si>
  <si>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</si>
  <si>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</si>
  <si>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</si>
  <si>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</si>
  <si>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</si>
  <si>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</si>
  <si>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</si>
  <si>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</si>
  <si>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</si>
  <si>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</si>
  <si>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</si>
  <si>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</si>
  <si>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</si>
  <si>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</si>
  <si>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</si>
  <si>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</si>
  <si>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</si>
  <si>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</si>
  <si>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</si>
  <si>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</si>
  <si>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</si>
  <si>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</si>
  <si>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</si>
  <si>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</si>
  <si>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</si>
  <si>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</si>
  <si>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</si>
  <si>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</si>
  <si>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</si>
  <si>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</si>
  <si>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</si>
  <si>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</si>
  <si>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</si>
  <si>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</si>
  <si>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</si>
  <si>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</si>
  <si>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</si>
  <si>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</si>
  <si>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</si>
  <si>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</si>
  <si>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</si>
  <si>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</si>
  <si>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</si>
  <si>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</si>
  <si>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</si>
  <si>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</si>
  <si>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</si>
  <si>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</si>
  <si>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</si>
  <si>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</si>
  <si>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</si>
  <si>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</si>
  <si>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</si>
  <si>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</si>
  <si>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</si>
  <si>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</si>
  <si>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</si>
  <si>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</si>
  <si>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</si>
  <si>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</si>
  <si>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</si>
  <si>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</si>
  <si>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</si>
  <si>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</si>
  <si>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</si>
  <si>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</si>
  <si>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</si>
  <si>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</si>
  <si>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</si>
  <si>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</si>
  <si>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</si>
  <si>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</si>
  <si>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</si>
  <si>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</si>
  <si>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</si>
  <si>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</si>
  <si>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</si>
  <si>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</si>
  <si>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</si>
  <si>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</si>
  <si>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</si>
  <si>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</si>
  <si>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</si>
  <si>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</si>
  <si>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</si>
  <si>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</si>
  <si>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</si>
  <si>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</si>
  <si>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</si>
  <si>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</si>
  <si>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</si>
  <si>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</si>
  <si>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</si>
  <si>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</si>
  <si>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</si>
  <si>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</si>
  <si>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</si>
  <si>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</si>
  <si>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</si>
  <si>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</si>
  <si>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</si>
  <si>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</si>
  <si>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</si>
  <si>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</si>
  <si>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</si>
  <si>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</si>
  <si>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</si>
  <si>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</si>
  <si>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</si>
  <si>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</si>
  <si>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</si>
  <si>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</si>
  <si>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</si>
  <si>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</si>
  <si>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</si>
  <si>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</si>
  <si>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</si>
  <si>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</si>
  <si>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</si>
  <si>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</si>
  <si>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</si>
  <si>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</si>
  <si>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</si>
  <si>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</si>
  <si>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</si>
  <si>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</si>
  <si>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</si>
  <si>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</si>
  <si>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</si>
  <si>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</si>
  <si>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</si>
  <si>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</si>
  <si>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</si>
  <si>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</si>
  <si>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</si>
  <si>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</si>
  <si>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</si>
  <si>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</si>
  <si>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</si>
  <si>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</si>
  <si>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</si>
  <si>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</si>
  <si>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</si>
  <si>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</si>
  <si>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</si>
  <si>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</si>
  <si>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</si>
  <si>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</si>
  <si>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</si>
  <si>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</si>
  <si>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</si>
  <si>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</si>
  <si>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</si>
  <si>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</si>
  <si>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</si>
  <si>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</si>
  <si>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</si>
  <si>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</si>
  <si>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</si>
  <si>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</si>
  <si>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</si>
  <si>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</si>
  <si>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</si>
  <si>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</si>
  <si>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</si>
  <si>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</si>
  <si>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</si>
  <si>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</si>
  <si>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</si>
  <si>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</si>
  <si>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</si>
  <si>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</si>
  <si>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</si>
  <si>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</si>
  <si>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</si>
  <si>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</si>
  <si>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</si>
  <si>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</si>
  <si>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</si>
  <si>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</si>
  <si>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</si>
  <si>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</si>
  <si>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</si>
  <si>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</si>
  <si>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</si>
  <si>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</si>
  <si>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</si>
  <si>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</si>
  <si>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</si>
  <si>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</si>
  <si>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</si>
  <si>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</si>
  <si>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</si>
  <si>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</si>
  <si>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</si>
  <si>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</si>
  <si>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</si>
  <si>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</si>
  <si>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</si>
  <si>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</si>
  <si>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</si>
  <si>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</si>
  <si>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</si>
  <si>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</si>
  <si>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</si>
  <si>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</si>
  <si>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</si>
  <si>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</si>
  <si>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</si>
  <si>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</si>
  <si>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</si>
  <si>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</si>
  <si>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</si>
  <si>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</si>
  <si>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</si>
  <si>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</si>
  <si>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</si>
  <si>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</si>
  <si>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</si>
  <si>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</si>
  <si>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</si>
  <si>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</si>
  <si>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</si>
  <si>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</si>
  <si>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</si>
  <si>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</si>
  <si>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</si>
  <si>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</si>
  <si>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</si>
  <si>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</si>
  <si>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</si>
  <si>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</si>
  <si>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</si>
  <si>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</si>
  <si>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</si>
  <si>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</si>
  <si>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</si>
  <si>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</si>
  <si>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</si>
  <si>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</si>
  <si>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</si>
  <si>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</si>
  <si>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</si>
  <si>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</si>
  <si>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</si>
  <si>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</si>
  <si>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</si>
  <si>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</si>
  <si>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</si>
  <si>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</si>
  <si>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</si>
  <si>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</si>
  <si>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</si>
  <si>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</si>
  <si>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</si>
  <si>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</si>
  <si>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</si>
  <si>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</si>
  <si>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</si>
  <si>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</si>
  <si>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</si>
  <si>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</si>
  <si>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</si>
  <si>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</si>
  <si>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</si>
  <si>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</si>
  <si>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</si>
  <si>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</si>
  <si>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</si>
  <si>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</si>
  <si>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</si>
  <si>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</si>
  <si>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</si>
  <si>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</si>
  <si>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</si>
  <si>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</si>
  <si>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</si>
  <si>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</si>
  <si>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</si>
  <si>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</si>
  <si>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</si>
  <si>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</si>
  <si>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</si>
  <si>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</si>
  <si>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</si>
  <si>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</si>
  <si>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</si>
  <si>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</si>
  <si>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</si>
  <si>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</si>
  <si>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</si>
  <si>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</si>
  <si>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</si>
  <si>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</si>
  <si>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</si>
  <si>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</si>
  <si>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</si>
  <si>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</si>
  <si>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</si>
  <si>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</si>
  <si>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</si>
  <si>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</si>
  <si>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</si>
  <si>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</si>
  <si>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</si>
  <si>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</si>
  <si>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</si>
  <si>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</si>
  <si>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</si>
  <si>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</si>
  <si>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</si>
  <si>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</si>
  <si>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</si>
  <si>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</si>
  <si>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</si>
  <si>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</si>
  <si>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</si>
  <si>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</si>
  <si>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</si>
  <si>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</si>
  <si>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</si>
  <si>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</si>
  <si>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</si>
  <si>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</si>
  <si>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</si>
  <si>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</si>
  <si>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</si>
  <si>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</si>
  <si>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</si>
  <si>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</si>
  <si>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</si>
  <si>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</si>
  <si>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</si>
  <si>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</si>
  <si>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</si>
  <si>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</si>
  <si>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</si>
  <si>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</si>
  <si>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</si>
  <si>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</si>
  <si>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</si>
  <si>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</si>
  <si>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</si>
  <si>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</si>
  <si>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</si>
  <si>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</si>
  <si>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</si>
  <si>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</si>
  <si>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</si>
  <si>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</si>
  <si>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</si>
  <si>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</si>
  <si>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</si>
  <si>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</si>
  <si>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</si>
  <si>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</si>
  <si>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</si>
  <si>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</si>
  <si>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</si>
  <si>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</si>
  <si>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</si>
  <si>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</si>
  <si>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</si>
  <si>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</si>
  <si>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</si>
  <si>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</si>
  <si>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</si>
  <si>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</si>
  <si>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</si>
  <si>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</si>
  <si>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</si>
  <si>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</si>
  <si>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</si>
  <si>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</si>
  <si>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</si>
  <si>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</si>
  <si>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</si>
  <si>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</si>
  <si>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</si>
  <si>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</si>
  <si>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</si>
  <si>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</si>
  <si>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</si>
  <si>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</si>
  <si>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</si>
  <si>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</si>
  <si>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</si>
  <si>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</si>
  <si>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</si>
  <si>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</si>
  <si>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</si>
  <si>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</si>
  <si>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</si>
  <si>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</si>
  <si>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</si>
  <si>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</si>
  <si>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</si>
  <si>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</si>
  <si>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</si>
  <si>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</si>
  <si>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</si>
  <si>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</si>
  <si>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</si>
  <si>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</si>
  <si>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</si>
  <si>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</si>
  <si>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</si>
  <si>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</si>
  <si>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</si>
  <si>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</si>
  <si>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</si>
  <si>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</si>
  <si>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</si>
  <si>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</si>
  <si>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</si>
  <si>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</si>
  <si>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</si>
  <si>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</si>
  <si>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</si>
  <si>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</si>
  <si>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</si>
  <si>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</si>
  <si>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</si>
  <si>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</si>
  <si>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</si>
  <si>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</si>
  <si>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</si>
  <si>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</si>
  <si>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</si>
  <si>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</si>
  <si>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</si>
  <si>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</si>
  <si>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</si>
  <si>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</si>
  <si>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</si>
  <si>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</si>
  <si>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</si>
  <si>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</si>
  <si>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</si>
  <si>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</si>
  <si>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</si>
  <si>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</si>
  <si>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</si>
  <si>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</si>
  <si>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</si>
  <si>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</si>
  <si>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</si>
  <si>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</si>
  <si>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</si>
  <si>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</si>
  <si>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</si>
  <si>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</si>
  <si>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</si>
  <si>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</si>
  <si>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</si>
  <si>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</si>
  <si>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</si>
  <si>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</si>
  <si>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</si>
  <si>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</si>
  <si>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</si>
  <si>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</si>
  <si>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</si>
  <si>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</si>
  <si>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</si>
  <si>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</si>
  <si>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</si>
  <si>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</si>
  <si>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</si>
  <si>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</si>
  <si>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</si>
  <si>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</si>
  <si>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</si>
  <si>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</si>
  <si>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</si>
  <si>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</si>
  <si>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</si>
  <si>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</si>
  <si>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</si>
  <si>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</si>
  <si>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</si>
  <si>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</si>
  <si>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</si>
  <si>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</si>
  <si>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</si>
  <si>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</si>
  <si>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</si>
  <si>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</si>
  <si>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</si>
  <si>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</si>
  <si>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</si>
  <si>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</si>
  <si>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</si>
  <si>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</si>
  <si>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</si>
  <si>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</si>
  <si>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</si>
  <si>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</si>
  <si>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</si>
  <si>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</si>
  <si>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</si>
  <si>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</si>
  <si>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</si>
  <si>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</si>
  <si>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</si>
  <si>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</si>
  <si>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</si>
  <si>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</si>
  <si>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</si>
  <si>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</si>
  <si>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</si>
  <si>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</si>
  <si>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</si>
  <si>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</si>
  <si>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</si>
  <si>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</si>
  <si>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</si>
  <si>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</si>
  <si>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</si>
  <si>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</si>
  <si>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</si>
  <si>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</si>
  <si>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</si>
  <si>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</si>
  <si>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</si>
  <si>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</si>
  <si>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</si>
  <si>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</si>
  <si>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</si>
  <si>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</si>
  <si>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</si>
  <si>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</si>
  <si>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</si>
  <si>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</si>
  <si>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</si>
  <si>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</si>
  <si>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</si>
  <si>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</si>
  <si>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</si>
  <si>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</si>
  <si>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</si>
  <si>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</si>
  <si>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</si>
  <si>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</si>
  <si>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</si>
  <si>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</si>
  <si>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</si>
  <si>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</si>
  <si>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</si>
  <si>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</si>
  <si>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</si>
  <si>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</si>
  <si>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</si>
  <si>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</si>
  <si>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</si>
  <si>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</si>
  <si>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</si>
  <si>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</si>
  <si>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</si>
  <si>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</si>
  <si>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</si>
  <si>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</si>
  <si>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</si>
  <si>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</si>
  <si>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</si>
  <si>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</si>
  <si>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</si>
  <si>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</si>
  <si>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</si>
  <si>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</si>
  <si>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</si>
  <si>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</si>
  <si>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</si>
  <si>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</si>
  <si>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</si>
  <si>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</si>
  <si>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</si>
  <si>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</si>
  <si>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</si>
  <si>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</si>
  <si>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</si>
  <si>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</si>
  <si>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</si>
  <si>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</si>
  <si>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</si>
  <si>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</si>
  <si>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</si>
  <si>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</si>
  <si>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</si>
  <si>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</si>
  <si>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</si>
  <si>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</si>
  <si>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</si>
  <si>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</si>
  <si>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</si>
  <si>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</si>
  <si>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</si>
  <si>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</si>
  <si>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</si>
  <si>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</si>
  <si>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</si>
  <si>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</si>
  <si>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</si>
  <si>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</si>
  <si>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</si>
  <si>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</si>
  <si>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</si>
  <si>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</si>
  <si>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</si>
  <si>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</si>
  <si>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</si>
  <si>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</si>
  <si>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</si>
  <si>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</si>
  <si>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</si>
  <si>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</si>
  <si>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</si>
  <si>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</si>
  <si>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</si>
  <si>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</si>
  <si>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</si>
  <si>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</si>
  <si>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</si>
  <si>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</si>
  <si>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</si>
  <si>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</si>
  <si>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</si>
  <si>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</si>
  <si>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</si>
  <si>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</si>
  <si>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</si>
  <si>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</si>
  <si>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</si>
  <si>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</si>
  <si>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</si>
  <si>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</si>
  <si>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</si>
  <si>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</si>
  <si>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</si>
  <si>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</si>
  <si>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</si>
  <si>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</si>
  <si>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</si>
  <si>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</si>
  <si>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</si>
  <si>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</si>
  <si>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</si>
  <si>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</si>
  <si>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</si>
  <si>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</si>
  <si>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</si>
  <si>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</si>
  <si>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</si>
  <si>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</si>
  <si>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</si>
  <si>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</si>
  <si>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</si>
  <si>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</si>
  <si>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</si>
  <si>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</si>
  <si>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</si>
  <si>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</si>
  <si>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</si>
  <si>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</si>
  <si>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</si>
  <si>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</si>
  <si>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</si>
  <si>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</si>
  <si>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</si>
  <si>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</si>
  <si>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</si>
  <si>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</si>
  <si>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</si>
  <si>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</si>
  <si>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</si>
  <si>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</si>
  <si>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</si>
  <si>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</si>
  <si>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</si>
  <si>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</si>
  <si>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</si>
  <si>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</si>
  <si>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</si>
  <si>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</si>
  <si>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</si>
  <si>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</si>
  <si>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</si>
  <si>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</si>
  <si>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</si>
  <si>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</si>
  <si>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</si>
  <si>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</si>
  <si>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</si>
  <si>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</si>
  <si>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</si>
  <si>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</si>
  <si>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</si>
  <si>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</si>
  <si>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</si>
  <si>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</si>
  <si>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</si>
  <si>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</si>
  <si>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</si>
  <si>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</si>
  <si>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</si>
  <si>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</si>
  <si>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</si>
  <si>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</si>
  <si>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</si>
  <si>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</si>
  <si>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</si>
  <si>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</si>
  <si>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</si>
  <si>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</si>
  <si>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</si>
  <si>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</si>
  <si>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</si>
  <si>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</si>
  <si>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</si>
  <si>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</si>
  <si>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</si>
  <si>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</si>
  <si>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</si>
  <si>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</si>
  <si>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</si>
  <si>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</si>
  <si>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</si>
  <si>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</si>
  <si>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</si>
  <si>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</si>
  <si>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</si>
  <si>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</si>
  <si>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</si>
  <si>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</si>
  <si>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</si>
  <si>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</si>
  <si>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</si>
  <si>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</si>
  <si>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</si>
  <si>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</si>
  <si>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</si>
  <si>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</si>
  <si>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</si>
  <si>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</si>
  <si>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</si>
  <si>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</si>
  <si>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</si>
  <si>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</si>
  <si>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</si>
  <si>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</si>
  <si>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</si>
  <si>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</si>
  <si>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</si>
  <si>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</si>
  <si>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</si>
  <si>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</si>
  <si>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</si>
  <si>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</si>
  <si>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</si>
  <si>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</si>
  <si>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</si>
  <si>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</si>
  <si>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</si>
  <si>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</si>
  <si>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</si>
  <si>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</si>
  <si>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</si>
  <si>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</si>
  <si>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</si>
  <si>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</si>
  <si>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</si>
  <si>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</si>
  <si>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</si>
  <si>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</si>
  <si>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</si>
  <si>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</si>
  <si>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</si>
  <si>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</si>
  <si>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</si>
  <si>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</si>
  <si>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</si>
  <si>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</si>
  <si>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</si>
  <si>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</si>
  <si>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</si>
  <si>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</si>
  <si>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</si>
  <si>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</si>
  <si>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</si>
  <si>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</si>
  <si>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</si>
  <si>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</si>
  <si>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</si>
  <si>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</si>
  <si>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</si>
  <si>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</si>
  <si>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</si>
  <si>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</si>
  <si>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</si>
  <si>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</si>
  <si>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</si>
  <si>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</si>
  <si>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</si>
  <si>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</si>
  <si>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</si>
  <si>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</si>
  <si>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</si>
  <si>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</si>
  <si>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</si>
  <si>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</si>
  <si>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</si>
  <si>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</si>
  <si>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</si>
  <si>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</si>
  <si>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</si>
  <si>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</si>
  <si>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</si>
  <si>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</si>
  <si>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</si>
  <si>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</si>
  <si>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</si>
  <si>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</si>
  <si>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</si>
  <si>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</si>
  <si>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</si>
  <si>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</si>
  <si>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</si>
  <si>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</si>
  <si>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</si>
  <si>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</si>
  <si>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</si>
  <si>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</si>
  <si>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</si>
  <si>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</si>
  <si>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</si>
  <si>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</si>
  <si>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</si>
  <si>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</si>
  <si>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</si>
  <si>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</si>
  <si>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</si>
  <si>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</si>
  <si>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</si>
  <si>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</si>
  <si>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</si>
  <si>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</si>
  <si>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</si>
  <si>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</si>
  <si>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</si>
  <si>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</si>
  <si>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</si>
  <si>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</si>
  <si>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</si>
  <si>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</si>
  <si>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</si>
  <si>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</si>
  <si>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</si>
  <si>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</si>
  <si>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</si>
  <si>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</si>
  <si>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</si>
  <si>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</si>
  <si>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</si>
  <si>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</si>
  <si>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</si>
  <si>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</si>
  <si>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</si>
  <si>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</si>
  <si>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</si>
  <si>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</si>
  <si>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</si>
  <si>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</si>
  <si>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</si>
  <si>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</si>
  <si>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</si>
  <si>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</si>
  <si>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</si>
  <si>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</si>
  <si>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</si>
  <si>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</si>
  <si>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</si>
  <si>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</si>
  <si>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</si>
  <si>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</si>
  <si>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</si>
  <si>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</si>
  <si>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</si>
  <si>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</si>
  <si>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</si>
  <si>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</si>
  <si>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</si>
  <si>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</si>
  <si>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</si>
  <si>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</si>
  <si>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</si>
  <si>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</si>
  <si>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</si>
  <si>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</si>
  <si>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</si>
  <si>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</si>
  <si>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</si>
  <si>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</si>
  <si>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</si>
  <si>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</si>
  <si>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</si>
  <si>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</si>
  <si>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</si>
  <si>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</si>
  <si>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</si>
  <si>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</si>
  <si>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</si>
  <si>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</si>
  <si>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</si>
  <si>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</si>
  <si>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</si>
  <si>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</si>
  <si>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</si>
  <si>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</si>
  <si>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</si>
  <si>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</si>
  <si>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</si>
  <si>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</si>
  <si>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</si>
  <si>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</si>
  <si>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</si>
  <si>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</si>
  <si>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</si>
  <si>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</si>
  <si>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</si>
  <si>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</si>
  <si>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</si>
  <si>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</si>
  <si>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</si>
  <si>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</si>
  <si>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</si>
  <si>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</si>
  <si>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</si>
  <si>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</si>
  <si>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</si>
  <si>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</si>
  <si>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</si>
  <si>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</si>
  <si>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</si>
  <si>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</si>
  <si>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</si>
  <si>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</si>
  <si>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</si>
  <si>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</si>
  <si>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</si>
  <si>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</si>
  <si>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</si>
  <si>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</si>
  <si>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</si>
  <si>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</si>
  <si>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</si>
  <si>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</si>
  <si>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</si>
  <si>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</si>
  <si>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</si>
  <si>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</si>
  <si>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</si>
  <si>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</si>
  <si>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</si>
  <si>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</si>
  <si>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</si>
  <si>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</si>
  <si>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</si>
  <si>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</si>
  <si>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</si>
  <si>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</si>
  <si>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</si>
  <si>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</si>
  <si>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</si>
  <si>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</si>
  <si>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</si>
  <si>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</si>
  <si>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</si>
  <si>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</si>
  <si>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</si>
  <si>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</si>
  <si>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</si>
  <si>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</si>
  <si>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</si>
  <si>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</si>
  <si>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</si>
  <si>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</si>
  <si>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</si>
  <si>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</si>
  <si>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</si>
  <si>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</si>
  <si>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</si>
  <si>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</si>
  <si>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</si>
  <si>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</si>
  <si>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</si>
  <si>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</si>
  <si>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</si>
  <si>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</si>
  <si>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</si>
  <si>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</si>
  <si>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</si>
  <si>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</si>
  <si>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</si>
  <si>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</si>
  <si>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</si>
  <si>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</si>
  <si>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</si>
  <si>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</si>
  <si>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</si>
  <si>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</si>
  <si>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</si>
  <si>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</si>
  <si>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</si>
  <si>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</si>
  <si>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</si>
  <si>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</si>
  <si>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</si>
  <si>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</si>
  <si>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</si>
  <si>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</si>
  <si>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</si>
  <si>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</si>
  <si>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</si>
  <si>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</si>
  <si>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</si>
  <si>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</si>
  <si>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</si>
  <si>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</si>
  <si>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</si>
  <si>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</si>
  <si>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</si>
  <si>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</si>
  <si>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</si>
  <si>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</si>
  <si>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</si>
  <si>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</si>
  <si>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</si>
  <si>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</si>
  <si>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</si>
  <si>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</si>
  <si>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</si>
  <si>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</si>
  <si>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</si>
  <si>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</si>
  <si>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</si>
  <si>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</si>
  <si>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</si>
  <si>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</si>
  <si>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</si>
  <si>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</si>
  <si>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</si>
  <si>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</si>
  <si>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</si>
  <si>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</si>
  <si>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</si>
  <si>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</si>
  <si>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</si>
  <si>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</si>
  <si>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</si>
  <si>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</si>
  <si>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</si>
  <si>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</si>
  <si>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</si>
  <si>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</si>
  <si>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</si>
  <si>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</si>
  <si>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</si>
  <si>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</si>
  <si>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</si>
  <si>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</si>
  <si>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</si>
  <si>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</si>
  <si>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</si>
  <si>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</si>
  <si>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</si>
  <si>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</si>
  <si>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</si>
  <si>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</si>
  <si>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</si>
  <si>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</si>
  <si>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</si>
  <si>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</si>
  <si>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</si>
  <si>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</si>
  <si>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</si>
  <si>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</si>
  <si>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</si>
  <si>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</si>
  <si>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</si>
  <si>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</si>
  <si>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</si>
  <si>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</si>
  <si>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</si>
  <si>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</si>
  <si>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</si>
  <si>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</si>
  <si>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</si>
  <si>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</si>
  <si>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</si>
  <si>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</si>
  <si>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</si>
  <si>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</si>
  <si>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</si>
  <si>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</si>
  <si>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</si>
  <si>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</si>
  <si>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</si>
  <si>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</si>
  <si>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</si>
  <si>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</si>
  <si>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</si>
  <si>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</si>
  <si>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</si>
  <si>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</si>
  <si>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</si>
  <si>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</si>
  <si>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</si>
  <si>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</si>
  <si>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</si>
  <si>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</si>
  <si>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</si>
  <si>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</si>
  <si>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</si>
  <si>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</si>
  <si>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</si>
  <si>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</si>
  <si>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</si>
  <si>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</si>
  <si>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</si>
  <si>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</si>
  <si>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</si>
  <si>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</si>
  <si>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</si>
  <si>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</si>
  <si>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</si>
  <si>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</si>
  <si>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</si>
  <si>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</si>
  <si>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</si>
  <si>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</si>
  <si>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</si>
  <si>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</si>
  <si>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</si>
  <si>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</si>
  <si>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</si>
  <si>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</si>
  <si>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</si>
  <si>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</si>
  <si>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</si>
  <si>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</si>
  <si>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</si>
  <si>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</si>
  <si>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</si>
  <si>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</si>
  <si>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</si>
  <si>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</si>
  <si>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</si>
  <si>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</si>
  <si>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</si>
  <si>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</si>
  <si>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</si>
  <si>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</si>
  <si>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</si>
  <si>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</si>
  <si>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</si>
  <si>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</si>
  <si>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</si>
  <si>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</si>
  <si>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</si>
  <si>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</si>
  <si>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</si>
  <si>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</si>
  <si>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</si>
  <si>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</si>
  <si>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</si>
  <si>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</si>
  <si>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</si>
  <si>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</si>
  <si>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</si>
  <si>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</si>
  <si>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</si>
  <si>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</si>
  <si>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</si>
  <si>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</si>
  <si>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</si>
  <si>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</si>
  <si>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</si>
  <si>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</si>
  <si>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</si>
  <si>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</si>
  <si>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</si>
  <si>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</si>
  <si>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</si>
  <si>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</si>
  <si>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</si>
  <si>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</si>
  <si>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</si>
  <si>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</si>
  <si>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</si>
  <si>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</si>
  <si>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</si>
  <si>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</si>
  <si>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</si>
  <si>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</si>
  <si>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</si>
  <si>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</si>
  <si>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</si>
  <si>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</si>
  <si>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</si>
  <si>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</si>
  <si>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</si>
  <si>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</si>
  <si>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</si>
  <si>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</si>
  <si>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</si>
  <si>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</si>
  <si>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</si>
  <si>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</si>
  <si>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</si>
  <si>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</si>
  <si>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</si>
  <si>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</si>
  <si>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</si>
  <si>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</si>
  <si>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</si>
  <si>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</si>
  <si>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</si>
  <si>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</si>
  <si>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</si>
  <si>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</si>
  <si>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</si>
  <si>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</si>
  <si>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</si>
  <si>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</si>
  <si>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</si>
  <si>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</si>
  <si>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</si>
  <si>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</si>
  <si>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</si>
  <si>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</si>
  <si>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</si>
  <si>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</si>
  <si>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</si>
  <si>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</si>
  <si>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</si>
  <si>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</si>
  <si>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</si>
  <si>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</si>
  <si>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</si>
  <si>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</si>
  <si>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</si>
  <si>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</si>
  <si>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</si>
  <si>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</si>
  <si>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</si>
  <si>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</si>
  <si>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</si>
  <si>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</si>
  <si>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</si>
  <si>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</si>
  <si>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</si>
  <si>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</si>
  <si>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</si>
  <si>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</si>
  <si>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</si>
  <si>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</si>
  <si>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</si>
  <si>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</si>
  <si>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</si>
  <si>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</si>
  <si>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</si>
  <si>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</si>
  <si>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</si>
  <si>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</si>
  <si>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</si>
  <si>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</si>
  <si>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</si>
  <si>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</si>
  <si>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</si>
  <si>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</si>
  <si>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</si>
  <si>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</si>
  <si>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</si>
  <si>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</si>
  <si>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</si>
  <si>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</si>
  <si>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</si>
  <si>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</si>
  <si>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</si>
  <si>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</si>
  <si>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</si>
  <si>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</si>
  <si>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</si>
  <si>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</si>
  <si>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</si>
  <si>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</si>
  <si>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</si>
  <si>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</si>
  <si>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</si>
  <si>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</si>
  <si>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</si>
  <si>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</si>
  <si>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</si>
  <si>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</si>
  <si>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</si>
  <si>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</si>
  <si>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</si>
  <si>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</si>
  <si>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</si>
  <si>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</si>
  <si>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</si>
  <si>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</si>
  <si>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</si>
  <si>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</si>
  <si>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</si>
  <si>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</si>
  <si>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</si>
  <si>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</si>
  <si>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</si>
  <si>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</si>
  <si>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</si>
  <si>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</si>
  <si>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</si>
  <si>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</si>
  <si>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</si>
  <si>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</si>
  <si>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</si>
  <si>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</si>
  <si>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</si>
  <si>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</si>
  <si>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</si>
  <si>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</si>
  <si>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</si>
  <si>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</si>
  <si>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</si>
  <si>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</si>
  <si>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</si>
  <si>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</si>
  <si>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</si>
  <si>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</si>
  <si>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</si>
  <si>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</si>
  <si>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</si>
  <si>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</si>
  <si>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</si>
  <si>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</si>
  <si>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</si>
  <si>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</si>
  <si>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</si>
  <si>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</si>
  <si>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</si>
  <si>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</si>
  <si>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</si>
  <si>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</si>
  <si>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</si>
  <si>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</si>
  <si>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</si>
  <si>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</si>
  <si>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</si>
  <si>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</si>
  <si>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</si>
  <si>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</si>
  <si>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</si>
  <si>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</si>
  <si>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</si>
  <si>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</si>
  <si>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</si>
  <si>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</si>
  <si>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</si>
  <si>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</si>
  <si>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</si>
  <si>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</si>
  <si>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</si>
  <si>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</si>
  <si>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</si>
  <si>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</si>
  <si>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</si>
  <si>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</si>
  <si>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</si>
  <si>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</si>
  <si>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</si>
  <si>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</si>
  <si>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</si>
  <si>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</si>
  <si>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</si>
  <si>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</si>
  <si>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</si>
  <si>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</si>
  <si>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</si>
  <si>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</si>
  <si>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</si>
  <si>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</si>
  <si>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</si>
  <si>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</si>
  <si>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</si>
  <si>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</si>
  <si>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</si>
  <si>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</si>
  <si>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</si>
  <si>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</si>
  <si>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</si>
  <si>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</si>
  <si>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</si>
  <si>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</si>
  <si>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</si>
  <si>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</si>
  <si>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</si>
  <si>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</si>
  <si>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</si>
  <si>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</si>
  <si>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</si>
  <si>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</si>
  <si>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</si>
  <si>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</si>
  <si>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</si>
  <si>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</si>
  <si>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</si>
  <si>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</si>
  <si>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</si>
  <si>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</si>
  <si>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</si>
  <si>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</si>
  <si>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</si>
  <si>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</si>
  <si>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</si>
  <si>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</si>
  <si>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</si>
  <si>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</si>
  <si>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</si>
  <si>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</si>
  <si>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</si>
  <si>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</si>
  <si>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</si>
  <si>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</si>
  <si>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</si>
  <si>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</si>
  <si>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</si>
  <si>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</si>
  <si>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</si>
  <si>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</si>
  <si>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</si>
  <si>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</si>
  <si>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</si>
  <si>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</si>
  <si>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</si>
  <si>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</si>
  <si>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</si>
  <si>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</si>
  <si>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</si>
  <si>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</si>
  <si>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</si>
  <si>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</si>
  <si>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</si>
  <si>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</si>
  <si>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</si>
  <si>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</si>
  <si>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</si>
  <si>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</si>
  <si>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</si>
  <si>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</si>
  <si>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</si>
  <si>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</si>
  <si>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</si>
  <si>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</si>
  <si>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</si>
  <si>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</si>
  <si>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</si>
  <si>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</si>
  <si>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</si>
  <si>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</si>
  <si>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</si>
  <si>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</si>
  <si>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</si>
  <si>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</si>
  <si>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</si>
  <si>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</si>
  <si>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</si>
  <si>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</si>
  <si>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</si>
  <si>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</si>
  <si>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</si>
  <si>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</si>
  <si>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</si>
  <si>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</si>
  <si>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</si>
  <si>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</si>
  <si>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</si>
  <si>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</si>
  <si>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</si>
  <si>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</si>
  <si>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</si>
  <si>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</si>
  <si>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</si>
  <si>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</si>
  <si>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</si>
  <si>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</si>
  <si>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</si>
  <si>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</si>
  <si>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</si>
  <si>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</si>
  <si>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</si>
  <si>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</si>
  <si>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</si>
  <si>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</si>
  <si>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</si>
  <si>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</si>
  <si>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</si>
  <si>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</si>
  <si>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</si>
  <si>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</si>
  <si>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</si>
  <si>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</si>
  <si>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</si>
  <si>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</si>
  <si>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</si>
  <si>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</si>
  <si>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</si>
  <si>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</si>
  <si>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</si>
  <si>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</si>
  <si>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</si>
  <si>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</si>
  <si>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</si>
  <si>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</si>
  <si>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</si>
  <si>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</si>
  <si>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</si>
  <si>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</si>
  <si>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</si>
  <si>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</si>
  <si>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</si>
  <si>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</si>
  <si>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</si>
  <si>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</si>
  <si>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</si>
  <si>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</si>
  <si>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</si>
  <si>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</si>
  <si>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</si>
  <si>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</si>
  <si>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</si>
  <si>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</si>
  <si>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</si>
  <si>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</si>
  <si>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</si>
  <si>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</si>
  <si>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</si>
  <si>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</si>
  <si>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</si>
  <si>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</si>
  <si>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</si>
  <si>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</si>
  <si>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</si>
  <si>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</si>
  <si>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</si>
  <si>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</si>
  <si>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</si>
  <si>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</si>
  <si>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</si>
  <si>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</si>
  <si>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</si>
  <si>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</si>
  <si>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</si>
  <si>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</si>
  <si>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</si>
  <si>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</si>
  <si>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</si>
  <si>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</si>
  <si>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</si>
  <si>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</si>
  <si>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</si>
  <si>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</si>
  <si>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</si>
  <si>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</si>
  <si>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</si>
  <si>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</si>
  <si>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</si>
  <si>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</si>
  <si>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</si>
  <si>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</si>
  <si>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</si>
  <si>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</si>
  <si>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</si>
  <si>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</si>
  <si>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</si>
  <si>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</si>
  <si>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</si>
  <si>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</si>
  <si>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</si>
  <si>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</si>
  <si>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</si>
  <si>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</si>
  <si>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</si>
  <si>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</si>
  <si>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</si>
  <si>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</si>
  <si>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</si>
  <si>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</si>
  <si>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</si>
  <si>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</si>
  <si>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</si>
  <si>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</si>
  <si>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</si>
  <si>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</si>
  <si>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</si>
  <si>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</si>
  <si>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</si>
  <si>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</si>
  <si>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</si>
  <si>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</si>
  <si>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</si>
  <si>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</si>
  <si>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</si>
  <si>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</si>
  <si>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</si>
  <si>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</si>
  <si>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</si>
  <si>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</si>
  <si>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</si>
  <si>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</si>
  <si>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</si>
  <si>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</si>
  <si>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</si>
  <si>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</si>
  <si>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</si>
  <si>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</si>
  <si>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</si>
  <si>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</si>
  <si>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</si>
  <si>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</si>
  <si>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</si>
  <si>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</si>
  <si>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</si>
  <si>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</si>
  <si>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</si>
  <si>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</si>
  <si>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</si>
  <si>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</si>
  <si>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</si>
  <si>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</si>
  <si>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</si>
  <si>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</si>
  <si>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</si>
  <si>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</si>
  <si>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</si>
  <si>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</si>
  <si>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</si>
  <si>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</si>
  <si>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</si>
  <si>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</si>
  <si>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</si>
  <si>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</si>
  <si>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</si>
  <si>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</si>
  <si>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</si>
  <si>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</si>
  <si>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</si>
  <si>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</si>
  <si>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</si>
  <si>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</si>
  <si>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</si>
  <si>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</si>
  <si>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</si>
  <si>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</si>
  <si>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</si>
  <si>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</si>
  <si>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</si>
  <si>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</si>
  <si>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</si>
  <si>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</si>
  <si>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</si>
  <si>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</si>
  <si>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</si>
  <si>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</si>
  <si>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</si>
  <si>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</si>
  <si>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</si>
  <si>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</si>
  <si>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</si>
  <si>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</si>
  <si>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</si>
  <si>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</si>
  <si>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</si>
  <si>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</si>
  <si>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</si>
  <si>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</si>
  <si>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</si>
  <si>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</si>
  <si>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</si>
  <si>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</si>
  <si>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</si>
  <si>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</si>
  <si>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</si>
  <si>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</si>
  <si>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</si>
  <si>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</si>
  <si>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</si>
  <si>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</si>
  <si>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</si>
  <si>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</si>
  <si>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</si>
  <si>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</si>
  <si>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</si>
  <si>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</si>
  <si>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</si>
  <si>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</si>
  <si>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</si>
  <si>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</si>
  <si>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</si>
  <si>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</si>
  <si>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</si>
  <si>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</si>
  <si>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</si>
  <si>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</si>
  <si>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</si>
  <si>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</si>
  <si>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</si>
  <si>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</si>
  <si>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</si>
  <si>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</si>
  <si>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</si>
  <si>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</si>
  <si>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</si>
  <si>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</si>
  <si>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</si>
  <si>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</si>
  <si>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</si>
  <si>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</si>
  <si>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</si>
  <si>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</si>
  <si>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</si>
  <si>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</si>
  <si>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</si>
  <si>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</si>
  <si>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</si>
  <si>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</si>
  <si>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</si>
  <si>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</si>
  <si>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</si>
  <si>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</si>
  <si>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</si>
  <si>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</si>
  <si>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</si>
  <si>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</si>
  <si>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</si>
  <si>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</si>
  <si>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</si>
  <si>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</si>
  <si>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</si>
  <si>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</si>
  <si>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</si>
  <si>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</si>
  <si>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</si>
  <si>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</si>
  <si>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</si>
  <si>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</si>
  <si>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</si>
  <si>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</si>
  <si>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</si>
  <si>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</si>
  <si>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</si>
  <si>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</si>
  <si>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</si>
  <si>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</si>
  <si>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</si>
  <si>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</si>
  <si>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</si>
  <si>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</si>
  <si>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</si>
  <si>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</si>
  <si>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</si>
  <si>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</si>
  <si>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</si>
  <si>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</si>
  <si>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</si>
  <si>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</si>
  <si>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</si>
  <si>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</si>
  <si>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</si>
  <si>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</si>
  <si>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</si>
  <si>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</si>
  <si>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</si>
  <si>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</si>
  <si>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</si>
  <si>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</si>
  <si>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</si>
  <si>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</si>
  <si>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</si>
  <si>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</si>
  <si>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</si>
  <si>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</si>
  <si>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</si>
  <si>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</si>
  <si>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</si>
  <si>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</si>
  <si>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</si>
  <si>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</si>
  <si>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</si>
  <si>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</si>
  <si>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</si>
  <si>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</si>
  <si>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</si>
  <si>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</si>
  <si>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</si>
  <si>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</si>
  <si>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</si>
  <si>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</si>
  <si>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</si>
  <si>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</si>
  <si>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</si>
  <si>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</si>
  <si>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</si>
  <si>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</si>
  <si>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</si>
  <si>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</si>
  <si>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</si>
  <si>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</si>
  <si>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</si>
  <si>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</si>
  <si>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</si>
  <si>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</si>
  <si>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</si>
  <si>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</si>
  <si>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</si>
  <si>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</si>
  <si>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</si>
  <si>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</si>
  <si>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</si>
  <si>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</si>
  <si>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</si>
  <si>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</si>
  <si>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</si>
  <si>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</si>
  <si>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</si>
  <si>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</si>
  <si>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</si>
  <si>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</si>
  <si>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</si>
  <si>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</si>
  <si>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</si>
  <si>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</si>
  <si>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</si>
  <si>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</si>
  <si>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</si>
  <si>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</si>
  <si>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</si>
  <si>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</si>
  <si>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</si>
  <si>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</si>
  <si>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</si>
  <si>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</si>
  <si>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</si>
  <si>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</si>
  <si>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</si>
  <si>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</si>
  <si>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</si>
  <si>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</si>
  <si>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</si>
  <si>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</si>
  <si>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</si>
  <si>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</si>
  <si>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</si>
  <si>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</si>
  <si>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</si>
  <si>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</si>
  <si>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</si>
  <si>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</si>
  <si>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</si>
  <si>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</si>
  <si>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</si>
  <si>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</si>
  <si>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</si>
  <si>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</si>
  <si>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</si>
  <si>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</si>
  <si>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</si>
  <si>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</si>
  <si>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</si>
  <si>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</si>
  <si>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</si>
  <si>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</si>
  <si>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</si>
  <si>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</si>
  <si>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</si>
  <si>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</si>
  <si>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</si>
  <si>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</si>
  <si>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</si>
  <si>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</si>
  <si>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</si>
  <si>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</si>
  <si>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</si>
  <si>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</si>
  <si>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</si>
  <si>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</si>
  <si>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</si>
  <si>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</si>
  <si>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</si>
  <si>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</si>
  <si>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</si>
  <si>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</si>
  <si>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</si>
  <si>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</si>
  <si>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</si>
  <si>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</si>
  <si>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</si>
  <si>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</si>
  <si>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</si>
  <si>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</si>
  <si>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</si>
  <si>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</si>
  <si>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</si>
  <si>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</si>
  <si>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</si>
  <si>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</si>
  <si>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</si>
  <si>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</si>
  <si>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</si>
  <si>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</si>
  <si>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</si>
  <si>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</si>
  <si>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</si>
  <si>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</si>
  <si>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</si>
  <si>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</si>
  <si>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</si>
  <si>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</si>
  <si>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</si>
  <si>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</si>
  <si>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</si>
  <si>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</si>
  <si>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</si>
  <si>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</si>
  <si>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</si>
  <si>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</si>
  <si>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</si>
  <si>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</si>
  <si>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</si>
  <si>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</si>
  <si>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</si>
  <si>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</si>
  <si>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</si>
  <si>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</si>
  <si>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</si>
  <si>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</si>
  <si>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</si>
  <si>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</si>
  <si>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</si>
  <si>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</si>
  <si>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</si>
  <si>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</si>
  <si>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</si>
  <si>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</si>
  <si>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</si>
  <si>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</si>
  <si>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</si>
  <si>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</si>
  <si>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</si>
  <si>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</si>
  <si>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</si>
  <si>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</si>
  <si>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</si>
  <si>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</si>
  <si>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</si>
  <si>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</si>
  <si>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</si>
  <si>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</si>
  <si>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</si>
  <si>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</si>
  <si>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</si>
  <si>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</si>
  <si>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</si>
  <si>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</si>
  <si>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</si>
  <si>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</si>
  <si>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</si>
  <si>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</si>
  <si>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</si>
  <si>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</si>
  <si>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</si>
  <si>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</si>
  <si>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</si>
  <si>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</si>
  <si>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</si>
  <si>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</si>
  <si>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</si>
  <si>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</si>
  <si>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</si>
  <si>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</si>
  <si>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</si>
  <si>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</si>
  <si>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</si>
  <si>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</si>
  <si>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</si>
  <si>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</si>
  <si>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</si>
  <si>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</si>
  <si>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</si>
  <si>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</si>
  <si>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</si>
  <si>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</si>
  <si>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</si>
  <si>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</si>
  <si>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</si>
  <si>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</si>
  <si>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</si>
  <si>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</si>
  <si>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</si>
  <si>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</si>
  <si>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</si>
  <si>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</si>
  <si>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</si>
  <si>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</si>
  <si>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</si>
  <si>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</si>
  <si>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</si>
  <si>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</si>
  <si>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</si>
  <si>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</si>
  <si>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</si>
  <si>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</si>
  <si>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</si>
  <si>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</si>
  <si>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</si>
  <si>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</si>
  <si>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</si>
  <si>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</si>
  <si>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</si>
  <si>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</si>
  <si>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</si>
  <si>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</si>
  <si>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</si>
  <si>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</si>
  <si>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</si>
  <si>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</si>
  <si>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</si>
  <si>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</si>
  <si>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</si>
  <si>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</si>
  <si>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</si>
  <si>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</si>
  <si>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</si>
  <si>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</si>
  <si>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</si>
  <si>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</si>
  <si>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</si>
  <si>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</si>
  <si>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</si>
  <si>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</si>
  <si>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</si>
  <si>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</si>
  <si>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</si>
  <si>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</si>
  <si>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</si>
  <si>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</si>
  <si>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</si>
  <si>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</si>
  <si>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</si>
  <si>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</si>
  <si>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</si>
  <si>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</si>
  <si>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</si>
  <si>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</si>
  <si>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</si>
  <si>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</si>
  <si>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</si>
  <si>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</si>
  <si>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</si>
  <si>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</si>
  <si>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</si>
  <si>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</si>
  <si>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</si>
  <si>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</si>
  <si>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</si>
  <si>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</si>
  <si>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</si>
  <si>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</si>
  <si>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</si>
  <si>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</si>
  <si>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</si>
  <si>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</si>
  <si>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</si>
  <si>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</si>
  <si>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</si>
  <si>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</si>
  <si>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</si>
  <si>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</si>
  <si>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</si>
  <si>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</si>
  <si>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</si>
  <si>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</si>
  <si>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</si>
  <si>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</si>
  <si>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</si>
  <si>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</si>
  <si>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</si>
  <si>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</si>
  <si>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</si>
  <si>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</si>
  <si>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</si>
  <si>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</si>
  <si>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</si>
  <si>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</si>
  <si>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</si>
  <si>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</si>
  <si>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</si>
  <si>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</si>
  <si>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</si>
  <si>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</si>
  <si>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</si>
  <si>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</si>
  <si>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</si>
  <si>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</si>
  <si>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</si>
  <si>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</si>
  <si>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</si>
  <si>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</si>
  <si>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</si>
  <si>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</si>
  <si>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</si>
  <si>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</si>
  <si>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</si>
  <si>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</si>
  <si>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</si>
  <si>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</si>
  <si>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</si>
  <si>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</si>
  <si>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</si>
  <si>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</si>
  <si>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</si>
  <si>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</si>
  <si>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</si>
  <si>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</si>
  <si>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</si>
  <si>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</si>
  <si>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</si>
  <si>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</si>
  <si>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</si>
  <si>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</si>
  <si>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</si>
  <si>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</si>
  <si>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</si>
  <si>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</si>
  <si>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</si>
  <si>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</si>
  <si>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</si>
  <si>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</si>
  <si>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</si>
  <si>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</si>
  <si>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</si>
  <si>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</si>
  <si>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</si>
  <si>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</si>
  <si>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</si>
  <si>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</si>
  <si>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</si>
  <si>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</si>
  <si>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</si>
  <si>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</si>
  <si>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</si>
  <si>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</si>
  <si>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</si>
  <si>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</si>
  <si>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</si>
  <si>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</si>
  <si>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</si>
  <si>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</si>
  <si>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</si>
  <si>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</si>
  <si>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</si>
  <si>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</si>
  <si>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</si>
  <si>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</si>
  <si>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</si>
  <si>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</si>
  <si>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</si>
  <si>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</si>
  <si>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</si>
  <si>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</si>
  <si>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</si>
  <si>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</si>
  <si>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</si>
  <si>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</si>
  <si>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</si>
  <si>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</si>
  <si>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</si>
  <si>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</si>
  <si>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</si>
  <si>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</si>
  <si>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</si>
  <si>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</si>
  <si>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</si>
  <si>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</si>
  <si>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</si>
  <si>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</si>
  <si>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</si>
  <si>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</si>
  <si>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</si>
  <si>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</si>
  <si>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</si>
  <si>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</si>
  <si>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</si>
  <si>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</si>
  <si>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</si>
  <si>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</si>
  <si>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</si>
  <si>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</si>
  <si>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</si>
  <si>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</si>
  <si>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</si>
  <si>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</si>
  <si>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</si>
  <si>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</si>
  <si>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</si>
  <si>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</si>
  <si>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</si>
  <si>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</si>
  <si>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</si>
  <si>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</si>
  <si>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</si>
  <si>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</si>
  <si>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</si>
  <si>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</si>
  <si>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</si>
  <si>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</si>
  <si>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</si>
  <si>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</si>
  <si>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</si>
  <si>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</si>
  <si>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</si>
  <si>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</si>
  <si>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</si>
  <si>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</si>
  <si>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</si>
  <si>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</si>
  <si>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</si>
  <si>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</si>
  <si>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</si>
  <si>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</si>
  <si>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</si>
  <si>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</si>
  <si>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</si>
  <si>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</si>
  <si>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</si>
  <si>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</si>
  <si>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</si>
  <si>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</si>
  <si>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</si>
  <si>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</si>
  <si>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</si>
  <si>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</si>
  <si>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</si>
  <si>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</si>
  <si>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</si>
  <si>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</si>
  <si>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</si>
  <si>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</si>
  <si>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</si>
  <si>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</si>
  <si>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</si>
  <si>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</si>
  <si>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</si>
  <si>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</si>
  <si>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</si>
  <si>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</si>
  <si>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</si>
  <si>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</si>
  <si>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</si>
  <si>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</si>
  <si>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</si>
  <si>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</si>
  <si>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</si>
  <si>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</si>
  <si>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</si>
  <si>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</si>
  <si>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</si>
  <si>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</si>
  <si>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</si>
  <si>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</si>
  <si>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</si>
  <si>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</si>
  <si>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</si>
  <si>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</si>
  <si>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</si>
  <si>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</si>
  <si>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</si>
  <si>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</si>
  <si>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</si>
  <si>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</si>
  <si>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</si>
  <si>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</si>
  <si>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</si>
  <si>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</si>
  <si>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</si>
  <si>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</si>
  <si>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</si>
  <si>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</si>
  <si>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</si>
  <si>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</si>
  <si>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</si>
  <si>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</si>
  <si>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</si>
  <si>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</si>
  <si>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</si>
  <si>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</si>
  <si>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</si>
  <si>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</si>
  <si>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</si>
  <si>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</si>
  <si>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</si>
  <si>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</si>
  <si>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</si>
  <si>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</si>
  <si>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</si>
  <si>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</si>
  <si>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</si>
  <si>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</si>
  <si>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</si>
  <si>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</si>
  <si>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</si>
  <si>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</si>
  <si>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</si>
  <si>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</si>
  <si>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</si>
  <si>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</si>
  <si>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</si>
  <si>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</si>
  <si>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</si>
  <si>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</si>
  <si>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</si>
  <si>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</si>
  <si>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</si>
  <si>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</si>
  <si>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</si>
  <si>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</si>
  <si>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</si>
  <si>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</si>
  <si>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</si>
  <si>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</si>
  <si>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</si>
  <si>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</si>
  <si>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</si>
  <si>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</si>
  <si>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</si>
  <si>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</si>
  <si>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</si>
  <si>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</si>
  <si>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</si>
  <si>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</si>
  <si>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</si>
  <si>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</si>
  <si>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</si>
  <si>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</si>
  <si>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</si>
  <si>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</si>
  <si>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</si>
  <si>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</si>
  <si>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</si>
  <si>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</si>
  <si>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</si>
  <si>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</si>
  <si>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</si>
  <si>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</si>
  <si>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</si>
  <si>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</si>
  <si>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</si>
  <si>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</si>
  <si>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</si>
  <si>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</si>
  <si>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</si>
  <si>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</si>
  <si>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</si>
  <si>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</si>
  <si>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</si>
  <si>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</si>
  <si>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</si>
  <si>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</si>
  <si>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</si>
  <si>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</si>
  <si>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</si>
  <si>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</si>
  <si>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</si>
  <si>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</si>
  <si>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</si>
  <si>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</si>
  <si>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</si>
  <si>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</si>
  <si>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</si>
  <si>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</si>
  <si>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</si>
  <si>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</si>
  <si>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</si>
  <si>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</si>
  <si>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</si>
  <si>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</si>
  <si>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</si>
  <si>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</si>
  <si>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</si>
  <si>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</si>
  <si>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</si>
  <si>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</si>
  <si>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</si>
  <si>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</si>
  <si>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</si>
  <si>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</si>
  <si>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</si>
  <si>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</si>
  <si>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</si>
  <si>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</si>
  <si>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</si>
  <si>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</si>
  <si>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</si>
  <si>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</si>
  <si>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</si>
  <si>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</si>
  <si>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</si>
  <si>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</si>
  <si>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</si>
  <si>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</si>
  <si>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</si>
  <si>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</si>
  <si>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</si>
  <si>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</si>
  <si>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</si>
  <si>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</si>
  <si>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</si>
  <si>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</si>
  <si>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</si>
  <si>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</si>
  <si>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</si>
  <si>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</si>
  <si>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</si>
  <si>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</si>
  <si>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</si>
  <si>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</si>
  <si>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</si>
  <si>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</si>
  <si>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</si>
  <si>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</si>
  <si>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</si>
  <si>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</si>
  <si>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</si>
  <si>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</si>
  <si>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</si>
  <si>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</si>
  <si>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</si>
  <si>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</si>
  <si>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</si>
  <si>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</si>
  <si>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</si>
  <si>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</si>
  <si>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</si>
  <si>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</si>
  <si>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</si>
  <si>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</si>
  <si>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</si>
  <si>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</si>
  <si>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</si>
  <si>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</si>
  <si>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</si>
  <si>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</si>
  <si>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</si>
  <si>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</si>
  <si>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</si>
  <si>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</si>
  <si>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</si>
  <si>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</si>
  <si>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</si>
  <si>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</si>
  <si>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</si>
  <si>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</si>
  <si>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</si>
  <si>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</si>
  <si>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</si>
  <si>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</si>
  <si>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</si>
  <si>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</si>
  <si>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</si>
  <si>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</si>
  <si>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</si>
  <si>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</si>
  <si>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</si>
  <si>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</si>
  <si>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</si>
  <si>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</si>
  <si>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</si>
  <si>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</si>
  <si>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</si>
  <si>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</si>
  <si>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</si>
  <si>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</si>
  <si>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</si>
  <si>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</si>
  <si>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</si>
  <si>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</si>
  <si>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</si>
  <si>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</si>
  <si>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</si>
  <si>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</si>
  <si>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</si>
  <si>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</si>
  <si>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</si>
  <si>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</si>
  <si>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</si>
  <si>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</si>
  <si>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</si>
  <si>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</si>
  <si>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</si>
  <si>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</si>
  <si>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</si>
  <si>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</si>
  <si>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</si>
  <si>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</si>
  <si>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</si>
  <si>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</si>
  <si>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</si>
  <si>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</si>
  <si>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</si>
  <si>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</si>
  <si>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</si>
  <si>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</si>
  <si>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</si>
  <si>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</si>
  <si>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</si>
  <si>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</si>
  <si>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</si>
  <si>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</si>
  <si>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</si>
  <si>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</si>
  <si>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</si>
  <si>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</si>
  <si>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</si>
  <si>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</si>
  <si>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</si>
  <si>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</si>
  <si>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</si>
  <si>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</si>
  <si>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</si>
  <si>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</si>
  <si>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</si>
  <si>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</si>
  <si>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</si>
  <si>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</si>
  <si>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</si>
  <si>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</si>
  <si>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</si>
  <si>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</si>
  <si>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</si>
  <si>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</si>
  <si>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</si>
  <si>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</si>
  <si>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</si>
  <si>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</si>
  <si>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</si>
  <si>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</si>
  <si>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</si>
  <si>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</si>
  <si>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</si>
  <si>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</si>
  <si>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</si>
  <si>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</si>
  <si>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</si>
  <si>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</si>
  <si>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</si>
  <si>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</si>
  <si>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</si>
  <si>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</si>
  <si>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</si>
  <si>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</si>
  <si>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</si>
  <si>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</si>
  <si>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</si>
  <si>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</si>
  <si>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</si>
  <si>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</si>
  <si>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</si>
  <si>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</si>
  <si>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</si>
  <si>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</si>
  <si>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</si>
  <si>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</si>
  <si>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</si>
  <si>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</si>
  <si>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</si>
  <si>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</si>
  <si>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</si>
  <si>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</si>
  <si>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</si>
  <si>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</si>
  <si>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</si>
  <si>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</si>
  <si>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</si>
  <si>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</si>
  <si>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</si>
  <si>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</si>
  <si>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</si>
  <si>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</si>
  <si>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</si>
  <si>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</si>
  <si>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</si>
  <si>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</si>
  <si>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</si>
  <si>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</si>
  <si>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</si>
  <si>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</si>
  <si>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</si>
  <si>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</si>
  <si>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</si>
  <si>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</si>
  <si>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</si>
  <si>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</si>
  <si>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</si>
  <si>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</si>
  <si>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</si>
  <si>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</si>
  <si>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</si>
  <si>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</si>
  <si>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</si>
  <si>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</si>
  <si>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</si>
  <si>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</si>
  <si>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</si>
  <si>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</si>
  <si>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</si>
  <si>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</si>
  <si>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</si>
  <si>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</si>
  <si>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</si>
  <si>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</si>
  <si>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</si>
  <si>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</si>
  <si>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</si>
  <si>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</si>
  <si>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</si>
  <si>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</si>
  <si>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</si>
  <si>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</si>
  <si>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</si>
  <si>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</si>
  <si>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</si>
  <si>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</si>
  <si>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</si>
  <si>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</si>
  <si>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</si>
  <si>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</si>
  <si>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</si>
  <si>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</si>
  <si>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</si>
  <si>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</si>
  <si>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</si>
  <si>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</si>
  <si>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</si>
  <si>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</si>
  <si>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</si>
  <si>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</si>
  <si>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</si>
  <si>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</si>
  <si>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</si>
  <si>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</si>
  <si>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</si>
  <si>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</si>
  <si>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</si>
  <si>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</si>
  <si>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</si>
  <si>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</si>
  <si>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</si>
  <si>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</si>
  <si>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</si>
  <si>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</si>
  <si>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</si>
  <si>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</si>
  <si>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</si>
  <si>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</si>
  <si>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</si>
  <si>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</si>
  <si>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</si>
  <si>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</si>
  <si>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</si>
  <si>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</si>
  <si>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</si>
  <si>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</si>
  <si>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</si>
  <si>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</si>
  <si>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</si>
  <si>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</si>
  <si>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</si>
  <si>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</si>
  <si>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</si>
  <si>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</si>
  <si>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</si>
  <si>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</si>
  <si>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</si>
  <si>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</si>
  <si>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</si>
  <si>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</si>
  <si>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</si>
  <si>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</si>
  <si>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</si>
  <si>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</si>
  <si>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</si>
  <si>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</si>
  <si>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</si>
  <si>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</si>
  <si>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</si>
  <si>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</si>
  <si>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</si>
  <si>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</si>
  <si>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</si>
  <si>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</si>
  <si>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</si>
  <si>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</si>
  <si>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</si>
  <si>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</si>
  <si>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</si>
  <si>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</si>
  <si>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</si>
  <si>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</si>
  <si>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</si>
  <si>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</si>
  <si>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</si>
  <si>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</si>
  <si>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</si>
  <si>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</si>
  <si>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</si>
  <si>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</si>
  <si>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</si>
  <si>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</si>
  <si>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</si>
  <si>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</si>
  <si>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</si>
  <si>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</si>
  <si>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</si>
  <si>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</si>
  <si>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</si>
  <si>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</si>
  <si>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</si>
  <si>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</si>
  <si>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</si>
  <si>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</si>
  <si>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</si>
  <si>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</si>
  <si>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</si>
  <si>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</si>
  <si>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</si>
  <si>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</si>
  <si>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</si>
  <si>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</si>
  <si>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</si>
  <si>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</si>
  <si>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</si>
  <si>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</si>
  <si>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</si>
  <si>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</si>
  <si>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</si>
  <si>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</si>
  <si>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</si>
  <si>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</si>
  <si>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</si>
  <si>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</si>
  <si>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</si>
  <si>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</si>
  <si>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</si>
  <si>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</si>
  <si>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</si>
  <si>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</si>
  <si>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</si>
  <si>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</si>
  <si>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</si>
  <si>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</si>
  <si>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</si>
  <si>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</si>
  <si>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</si>
  <si>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</si>
  <si>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</si>
  <si>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</si>
  <si>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</si>
  <si>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</si>
  <si>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</si>
  <si>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</si>
  <si>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</si>
  <si>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</si>
  <si>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</si>
  <si>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</si>
  <si>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</si>
  <si>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</si>
  <si>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</si>
  <si>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</si>
  <si>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</si>
  <si>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</si>
  <si>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</si>
  <si>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</si>
  <si>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</si>
  <si>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</si>
  <si>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</si>
  <si>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</si>
  <si>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</si>
  <si>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</si>
  <si>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</si>
  <si>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</si>
  <si>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</si>
  <si>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</si>
  <si>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</si>
  <si>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</si>
  <si>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</si>
  <si>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</si>
  <si>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</si>
  <si>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</si>
  <si>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</si>
  <si>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</si>
  <si>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</si>
  <si>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</si>
  <si>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</si>
  <si>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</si>
  <si>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</si>
  <si>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</si>
  <si>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</si>
  <si>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</si>
  <si>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</si>
  <si>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</si>
  <si>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</si>
  <si>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</si>
  <si>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</si>
  <si>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</si>
  <si>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</si>
  <si>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</si>
  <si>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</si>
  <si>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</si>
  <si>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</si>
  <si>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</si>
  <si>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</si>
  <si>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</si>
  <si>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</si>
  <si>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</si>
  <si>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</si>
  <si>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</si>
  <si>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</si>
  <si>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</si>
  <si>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</si>
  <si>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</si>
  <si>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</si>
  <si>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</si>
  <si>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</si>
  <si>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</si>
  <si>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</si>
  <si>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</si>
  <si>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</si>
  <si>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</si>
  <si>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</si>
  <si>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</si>
  <si>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</si>
  <si>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</si>
  <si>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</si>
  <si>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</si>
  <si>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</si>
  <si>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</si>
  <si>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</si>
  <si>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</si>
  <si>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</si>
  <si>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</si>
  <si>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</si>
  <si>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</si>
  <si>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</si>
  <si>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</si>
  <si>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</si>
  <si>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</si>
  <si>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</si>
  <si>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</si>
  <si>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</si>
  <si>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</si>
  <si>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</si>
  <si>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</si>
  <si>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</si>
  <si>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</si>
  <si>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</si>
  <si>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</si>
  <si>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</si>
  <si>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</si>
  <si>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</si>
  <si>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</si>
  <si>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</si>
  <si>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</si>
  <si>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</si>
  <si>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</si>
  <si>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</si>
  <si>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</si>
  <si>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</si>
  <si>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</si>
  <si>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</si>
  <si>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</si>
  <si>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</si>
  <si>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</si>
  <si>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</si>
  <si>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</si>
  <si>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</si>
  <si>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</si>
  <si>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</si>
  <si>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</si>
  <si>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</si>
  <si>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</si>
  <si>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</si>
  <si>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</si>
  <si>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</si>
  <si>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</si>
  <si>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</si>
  <si>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</si>
  <si>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</si>
  <si>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</si>
  <si>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</si>
  <si>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</si>
  <si>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</si>
  <si>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</si>
  <si>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</si>
  <si>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</si>
  <si>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</si>
  <si>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</si>
  <si>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</si>
  <si>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</si>
  <si>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</si>
  <si>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</si>
  <si>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</si>
  <si>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</si>
  <si>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</si>
  <si>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</si>
  <si>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</si>
  <si>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</si>
  <si>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</si>
  <si>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</si>
  <si>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</si>
  <si>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</si>
  <si>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</si>
  <si>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</si>
  <si>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</si>
  <si>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</si>
  <si>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</si>
  <si>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</si>
  <si>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</si>
  <si>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</si>
  <si>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</si>
  <si>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</si>
  <si>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</si>
  <si>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</si>
  <si>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</si>
  <si>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</si>
  <si>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</si>
  <si>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</si>
  <si>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</si>
  <si>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</si>
  <si>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</si>
  <si>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</si>
  <si>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</si>
  <si>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</si>
  <si>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</si>
  <si>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</si>
  <si>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</si>
  <si>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</si>
  <si>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</si>
  <si>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</si>
  <si>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</si>
  <si>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</si>
  <si>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</si>
  <si>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</si>
  <si>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</si>
  <si>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</si>
  <si>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</si>
  <si>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</si>
  <si>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</si>
  <si>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</si>
  <si>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</si>
  <si>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</si>
  <si>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</si>
  <si>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</si>
  <si>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</si>
  <si>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</si>
  <si>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</si>
  <si>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</si>
  <si>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</si>
  <si>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</si>
  <si>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</si>
  <si>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</si>
  <si>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</si>
  <si>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</si>
  <si>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</si>
  <si>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</si>
  <si>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</si>
  <si>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</si>
  <si>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</si>
  <si>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</si>
  <si>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</si>
  <si>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</si>
  <si>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</si>
  <si>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</si>
  <si>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</si>
  <si>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</si>
  <si>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</si>
  <si>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</si>
  <si>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</si>
  <si>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</si>
  <si>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</si>
  <si>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</si>
  <si>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</si>
  <si>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</si>
  <si>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</si>
  <si>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</si>
  <si>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</si>
  <si>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</si>
  <si>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</si>
  <si>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</si>
  <si>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</si>
  <si>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</si>
  <si>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</si>
  <si>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</si>
  <si>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</si>
  <si>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</si>
  <si>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</si>
  <si>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</si>
  <si>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</si>
  <si>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</si>
  <si>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</si>
  <si>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</si>
  <si>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</si>
  <si>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</si>
  <si>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</si>
  <si>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</si>
  <si>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</si>
  <si>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</si>
  <si>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</si>
  <si>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</si>
  <si>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</si>
  <si>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</si>
  <si>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</si>
  <si>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</si>
  <si>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</si>
  <si>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</si>
  <si>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</si>
  <si>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</si>
  <si>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</si>
  <si>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</si>
  <si>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</si>
  <si>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</si>
  <si>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</si>
  <si>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</si>
  <si>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</si>
  <si>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</si>
  <si>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</si>
  <si>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</si>
  <si>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</si>
  <si>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</si>
  <si>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</si>
  <si>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</si>
  <si>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</si>
  <si>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</si>
  <si>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</si>
  <si>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</si>
  <si>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</si>
  <si>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</si>
  <si>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</si>
  <si>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</si>
  <si>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</si>
  <si>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</si>
  <si>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</si>
  <si>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</si>
  <si>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</si>
  <si>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</si>
  <si>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</si>
  <si>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</si>
  <si>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</si>
  <si>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</si>
  <si>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</si>
  <si>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</si>
  <si>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</si>
  <si>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</si>
  <si>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</si>
  <si>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</si>
  <si>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</si>
  <si>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</si>
  <si>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</si>
  <si>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</si>
  <si>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</si>
  <si>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</si>
  <si>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</si>
  <si>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</si>
  <si>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</si>
  <si>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</si>
  <si>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</si>
  <si>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</si>
  <si>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</si>
  <si>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</si>
  <si>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</si>
  <si>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</si>
  <si>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</si>
  <si>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</si>
  <si>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</si>
  <si>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</si>
  <si>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</si>
  <si>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</si>
  <si>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</si>
  <si>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</si>
  <si>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</si>
  <si>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</si>
  <si>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</si>
  <si>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</si>
  <si>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</si>
  <si>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</si>
  <si>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</si>
  <si>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</si>
  <si>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</si>
  <si>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</si>
  <si>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</si>
  <si>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</si>
  <si>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</si>
  <si>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</si>
  <si>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</si>
  <si>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</si>
  <si>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</si>
  <si>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</si>
  <si>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</si>
  <si>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</si>
  <si>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</si>
  <si>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</si>
  <si>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</si>
  <si>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</si>
  <si>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</si>
  <si>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</si>
  <si>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</si>
  <si>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</si>
  <si>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</si>
  <si>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</si>
  <si>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</si>
  <si>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</si>
  <si>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</si>
  <si>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</si>
  <si>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</si>
  <si>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</si>
  <si>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</si>
  <si>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</si>
  <si>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</si>
  <si>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</si>
  <si>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</si>
  <si>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</si>
  <si>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</si>
  <si>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</si>
  <si>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</si>
  <si>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</si>
  <si>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</si>
  <si>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</si>
  <si>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</si>
  <si>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</si>
  <si>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</si>
  <si>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</si>
  <si>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</si>
  <si>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</si>
  <si>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</si>
  <si>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</si>
  <si>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</si>
  <si>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</si>
  <si>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</si>
  <si>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</si>
  <si>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</si>
  <si>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</si>
  <si>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</si>
  <si>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</si>
  <si>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</si>
  <si>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</si>
  <si>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</si>
  <si>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</si>
  <si>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</si>
  <si>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</si>
  <si>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</si>
  <si>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</si>
  <si>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</si>
  <si>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</si>
  <si>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</si>
  <si>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</si>
  <si>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</si>
  <si>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</si>
  <si>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</si>
  <si>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</si>
  <si>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</si>
  <si>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</si>
  <si>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</si>
  <si>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</si>
  <si>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</si>
  <si>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</si>
  <si>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</si>
  <si>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</si>
  <si>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</si>
  <si>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</si>
  <si>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</si>
  <si>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</si>
  <si>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</si>
  <si>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</si>
  <si>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</si>
  <si>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</si>
  <si>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</si>
  <si>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</si>
  <si>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</si>
  <si>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</si>
  <si>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</si>
  <si>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</si>
  <si>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</si>
  <si>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</si>
  <si>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</si>
  <si>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</si>
  <si>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</si>
  <si>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</si>
  <si>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</si>
  <si>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</si>
  <si>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</si>
  <si>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</si>
  <si>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</si>
  <si>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</si>
  <si>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</si>
  <si>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</si>
  <si>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</si>
  <si>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</si>
  <si>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</si>
  <si>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</si>
  <si>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</si>
  <si>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</si>
  <si>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</si>
  <si>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</si>
  <si>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</si>
  <si>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</si>
  <si>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</si>
  <si>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</si>
  <si>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</si>
  <si>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</si>
  <si>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</si>
  <si>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</si>
  <si>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</si>
  <si>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</si>
  <si>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</si>
  <si>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</si>
  <si>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</si>
  <si>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</si>
  <si>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</si>
  <si>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</si>
  <si>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</si>
  <si>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</si>
  <si>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</si>
  <si>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</si>
  <si>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</si>
  <si>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</si>
  <si>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</si>
  <si>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</si>
  <si>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</si>
  <si>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</si>
  <si>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</si>
  <si>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</si>
  <si>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</si>
  <si>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</si>
  <si>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</si>
  <si>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</si>
  <si>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</si>
  <si>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</si>
  <si>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</si>
  <si>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</si>
  <si>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</si>
  <si>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</si>
  <si>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</si>
  <si>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</si>
  <si>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</si>
  <si>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</si>
  <si>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</si>
  <si>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</si>
  <si>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</si>
  <si>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</si>
  <si>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</si>
  <si>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</si>
  <si>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</si>
  <si>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</si>
  <si>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</si>
  <si>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</si>
  <si>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</si>
  <si>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</si>
  <si>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</si>
  <si>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</si>
  <si>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</si>
  <si>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</si>
  <si>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</si>
  <si>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</si>
  <si>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</si>
  <si>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</si>
  <si>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</si>
  <si>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</si>
  <si>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</si>
  <si>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</si>
  <si>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</si>
  <si>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</si>
  <si>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</si>
  <si>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</si>
  <si>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</si>
  <si>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</si>
  <si>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</si>
  <si>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</si>
  <si>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</si>
  <si>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</si>
  <si>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</si>
  <si>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</si>
  <si>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</si>
  <si>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</si>
  <si>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</si>
  <si>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</si>
  <si>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</si>
  <si>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</si>
  <si>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</si>
  <si>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</si>
  <si>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</si>
  <si>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</si>
  <si>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</si>
  <si>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</si>
  <si>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</si>
  <si>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</si>
  <si>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</si>
  <si>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</si>
  <si>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</si>
  <si>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</si>
  <si>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</si>
  <si>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</si>
  <si>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</si>
  <si>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</si>
  <si>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</si>
  <si>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</si>
  <si>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</si>
  <si>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</si>
  <si>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</si>
  <si>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</si>
  <si>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</si>
  <si>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</si>
  <si>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</si>
  <si>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</si>
  <si>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</si>
  <si>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</si>
  <si>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</si>
  <si>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</si>
  <si>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</si>
  <si>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</si>
  <si>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</si>
  <si>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</si>
  <si>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</si>
  <si>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</si>
  <si>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</si>
  <si>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</si>
  <si>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</si>
  <si>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</si>
  <si>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</si>
  <si>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</si>
  <si>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</si>
  <si>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</si>
  <si>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</si>
  <si>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</si>
  <si>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</si>
  <si>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</si>
  <si>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</si>
  <si>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</si>
  <si>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</si>
  <si>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</si>
  <si>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</si>
  <si>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</si>
  <si>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</si>
  <si>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</si>
  <si>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</si>
  <si>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</si>
  <si>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</si>
  <si>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</si>
  <si>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</si>
  <si>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</si>
  <si>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</si>
  <si>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</si>
  <si>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</si>
  <si>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</si>
  <si>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</si>
  <si>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</si>
  <si>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</si>
  <si>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</si>
  <si>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</si>
  <si>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</si>
  <si>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</si>
  <si>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</si>
  <si>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</si>
  <si>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</si>
  <si>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</si>
  <si>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</si>
  <si>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</si>
  <si>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</si>
  <si>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</si>
  <si>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</si>
  <si>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</si>
  <si>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</si>
  <si>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</si>
  <si>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</si>
  <si>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</si>
  <si>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</si>
  <si>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</si>
  <si>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</si>
  <si>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</si>
  <si>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</si>
  <si>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</si>
  <si>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</si>
  <si>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</si>
  <si>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</si>
  <si>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</si>
  <si>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</si>
  <si>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</si>
  <si>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</si>
  <si>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</si>
  <si>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</si>
  <si>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</si>
  <si>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</si>
  <si>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</si>
  <si>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</si>
  <si>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</si>
  <si>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</si>
  <si>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</si>
  <si>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</si>
  <si>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</si>
  <si>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</si>
  <si>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</si>
  <si>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</si>
  <si>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</si>
  <si>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</si>
  <si>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</si>
  <si>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</si>
  <si>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</si>
  <si>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</si>
  <si>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</si>
  <si>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</si>
  <si>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</si>
  <si>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</si>
  <si>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</si>
  <si>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</si>
  <si>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</si>
  <si>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</si>
  <si>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</si>
  <si>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</si>
  <si>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</si>
  <si>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</si>
  <si>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</si>
  <si>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</si>
  <si>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</si>
  <si>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</si>
  <si>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</si>
  <si>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</si>
  <si>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</si>
  <si>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</si>
  <si>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</si>
  <si>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</si>
  <si>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</si>
  <si>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</si>
  <si>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</si>
  <si>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</si>
  <si>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</si>
  <si>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</si>
  <si>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</si>
  <si>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</si>
  <si>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</si>
  <si>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</si>
  <si>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</si>
  <si>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</si>
  <si>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</si>
  <si>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</si>
  <si>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</si>
  <si>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</si>
  <si>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</si>
  <si>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</si>
  <si>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</si>
  <si>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</si>
  <si>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</si>
  <si>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</si>
  <si>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</si>
  <si>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</si>
  <si>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</si>
  <si>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</si>
  <si>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</si>
  <si>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</si>
  <si>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</si>
  <si>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</si>
  <si>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</si>
  <si>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</si>
  <si>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</si>
  <si>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</si>
  <si>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</si>
  <si>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</si>
  <si>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</si>
  <si>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</si>
  <si>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</si>
  <si>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</si>
  <si>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</si>
  <si>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</si>
  <si>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</si>
  <si>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</si>
  <si>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</si>
  <si>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</si>
  <si>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</si>
  <si>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</si>
  <si>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</si>
  <si>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</si>
  <si>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</si>
  <si>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</si>
  <si>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</si>
  <si>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</si>
  <si>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</si>
  <si>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</si>
  <si>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</si>
  <si>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</si>
  <si>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</si>
  <si>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</si>
  <si>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</si>
  <si>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</si>
  <si>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</si>
  <si>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</si>
  <si>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</si>
  <si>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</si>
  <si>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</si>
  <si>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</si>
  <si>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</si>
  <si>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</si>
  <si>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</si>
  <si>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</si>
  <si>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</si>
  <si>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</si>
  <si>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</si>
  <si>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</si>
  <si>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</si>
  <si>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</si>
  <si>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</si>
  <si>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</si>
  <si>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</si>
  <si>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</si>
  <si>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</si>
  <si>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</si>
  <si>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</si>
  <si>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</si>
  <si>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</si>
  <si>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</si>
  <si>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</si>
  <si>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</si>
  <si>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</si>
  <si>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</si>
  <si>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</si>
  <si>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</si>
  <si>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</si>
  <si>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</si>
  <si>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</si>
  <si>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</si>
  <si>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</si>
  <si>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</si>
  <si>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</si>
  <si>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</si>
  <si>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</si>
  <si>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</si>
  <si>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</si>
  <si>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</si>
  <si>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</si>
  <si>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</si>
  <si>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</si>
  <si>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</si>
  <si>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</si>
  <si>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</si>
  <si>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</si>
  <si>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</si>
  <si>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</si>
  <si>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</si>
  <si>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</si>
  <si>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</si>
  <si>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</si>
  <si>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</si>
  <si>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</si>
  <si>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</si>
  <si>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</si>
  <si>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</si>
  <si>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</si>
  <si>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</si>
  <si>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</si>
  <si>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</si>
  <si>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</si>
  <si>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</si>
  <si>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</si>
  <si>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</si>
  <si>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</si>
  <si>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</si>
  <si>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</si>
  <si>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</si>
  <si>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</si>
  <si>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</si>
  <si>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</si>
  <si>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</si>
  <si>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</si>
  <si>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</si>
  <si>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</si>
  <si>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</si>
  <si>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</si>
  <si>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</si>
  <si>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</si>
  <si>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</si>
  <si>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</si>
  <si>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</si>
  <si>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</si>
  <si>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</si>
  <si>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</si>
  <si>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</si>
  <si>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</si>
  <si>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</si>
  <si>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</si>
  <si>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</si>
  <si>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</si>
  <si>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</si>
  <si>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</si>
  <si>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</si>
  <si>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</si>
  <si>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</si>
  <si>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</si>
  <si>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</si>
  <si>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</si>
  <si>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</si>
  <si>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</si>
  <si>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</si>
  <si>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</si>
  <si>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</si>
  <si>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</si>
  <si>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</si>
  <si>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</si>
  <si>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</si>
  <si>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</si>
  <si>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</si>
  <si>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</si>
  <si>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</si>
  <si>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</si>
  <si>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</si>
  <si>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</si>
  <si>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</si>
  <si>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</si>
  <si>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</si>
  <si>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</si>
  <si>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</si>
  <si>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</si>
  <si>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</si>
  <si>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</si>
  <si>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</si>
  <si>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</si>
  <si>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</si>
  <si>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</si>
  <si>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</si>
  <si>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</si>
  <si>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</si>
  <si>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</si>
  <si>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</si>
  <si>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</si>
  <si>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</si>
  <si>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</si>
  <si>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</si>
  <si>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</si>
  <si>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</si>
  <si>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</si>
  <si>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</si>
  <si>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</si>
  <si>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</si>
  <si>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</si>
  <si>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</si>
  <si>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</si>
  <si>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</si>
  <si>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</si>
  <si>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</si>
  <si>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</si>
  <si>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</si>
  <si>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</si>
  <si>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</si>
  <si>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</si>
  <si>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</si>
  <si>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</si>
  <si>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</si>
  <si>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</si>
  <si>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</si>
  <si>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</si>
  <si>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</si>
  <si>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</si>
  <si>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</si>
  <si>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</si>
  <si>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</si>
  <si>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</si>
  <si>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</si>
  <si>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</si>
  <si>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</si>
  <si>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</si>
  <si>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</si>
  <si>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</si>
  <si>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</si>
  <si>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</si>
  <si>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</si>
  <si>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</si>
  <si>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</si>
  <si>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</si>
  <si>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</si>
  <si>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</si>
  <si>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</si>
  <si>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</si>
  <si>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</si>
  <si>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</si>
  <si>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</si>
  <si>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</si>
  <si>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</si>
  <si>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</si>
  <si>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</si>
  <si>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</si>
  <si>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</si>
  <si>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</si>
  <si>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</si>
  <si>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</si>
  <si>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</si>
  <si>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</si>
  <si>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</si>
  <si>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</si>
  <si>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</si>
  <si>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</si>
  <si>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</si>
  <si>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</si>
  <si>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</si>
  <si>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</si>
  <si>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</si>
  <si>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</si>
  <si>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</si>
  <si>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</si>
  <si>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</si>
  <si>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</si>
  <si>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</si>
  <si>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</si>
  <si>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</si>
  <si>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</si>
  <si>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</si>
  <si>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</si>
  <si>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</si>
  <si>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</si>
  <si>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</si>
  <si>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</si>
  <si>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</si>
  <si>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</si>
  <si>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</si>
  <si>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</si>
  <si>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</si>
  <si>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</si>
  <si>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</si>
  <si>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</si>
  <si>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</si>
  <si>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</si>
  <si>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</si>
  <si>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</si>
  <si>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</si>
  <si>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</si>
  <si>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</si>
  <si>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</si>
  <si>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</si>
  <si>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</si>
  <si>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</si>
  <si>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</si>
  <si>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</si>
  <si>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</si>
  <si>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</si>
  <si>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</si>
  <si>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</si>
  <si>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</si>
  <si>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</si>
  <si>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</si>
  <si>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</si>
  <si>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</si>
  <si>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</si>
  <si>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</si>
  <si>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</si>
  <si>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</si>
  <si>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</si>
  <si>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</si>
  <si>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</si>
  <si>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</si>
  <si>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</si>
  <si>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</si>
  <si>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</si>
  <si>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</si>
  <si>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</si>
  <si>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</si>
  <si>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</si>
  <si>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</si>
  <si>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</si>
  <si>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</si>
  <si>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</si>
  <si>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</si>
  <si>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</si>
  <si>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</si>
  <si>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</si>
  <si>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</si>
  <si>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</si>
  <si>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</si>
  <si>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</si>
  <si>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</si>
  <si>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</si>
  <si>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</si>
  <si>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</si>
  <si>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</si>
  <si>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</si>
  <si>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</si>
  <si>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</si>
  <si>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</si>
  <si>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</si>
  <si>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</si>
  <si>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</si>
  <si>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</si>
  <si>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</si>
  <si>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</si>
  <si>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</si>
  <si>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</si>
  <si>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</si>
  <si>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</si>
  <si>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</si>
  <si>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</si>
  <si>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</si>
  <si>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</si>
  <si>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</si>
  <si>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</si>
  <si>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</si>
  <si>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</si>
  <si>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</si>
  <si>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</si>
  <si>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</si>
  <si>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</si>
  <si>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</si>
  <si>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</si>
  <si>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</si>
  <si>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</si>
  <si>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</si>
  <si>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</si>
  <si>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</si>
  <si>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</si>
  <si>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</si>
  <si>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</si>
  <si>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</si>
  <si>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</si>
  <si>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</si>
  <si>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</si>
  <si>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</si>
  <si>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</si>
  <si>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</si>
  <si>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</si>
  <si>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</si>
  <si>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</si>
  <si>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</si>
  <si>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</si>
  <si>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</si>
  <si>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</si>
  <si>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</si>
  <si>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</si>
  <si>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</si>
  <si>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</si>
  <si>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</si>
  <si>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</si>
  <si>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</si>
  <si>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</si>
  <si>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</si>
  <si>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</si>
  <si>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</si>
  <si>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</si>
  <si>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</si>
  <si>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</si>
  <si>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</si>
  <si>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</si>
  <si>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</si>
  <si>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</si>
  <si>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</si>
  <si>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</si>
  <si>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</si>
  <si>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</si>
  <si>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</si>
  <si>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</si>
  <si>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</si>
  <si>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</si>
  <si>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</si>
  <si>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</si>
  <si>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</si>
  <si>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</si>
  <si>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</si>
  <si>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</si>
  <si>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</si>
  <si>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</si>
  <si>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</si>
  <si>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</si>
  <si>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</si>
  <si>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</si>
  <si>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</si>
  <si>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</si>
  <si>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</si>
  <si>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</si>
  <si>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</si>
  <si>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</si>
  <si>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</si>
  <si>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</si>
  <si>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</si>
  <si>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</si>
  <si>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</si>
  <si>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</si>
  <si>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</si>
  <si>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</si>
  <si>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</si>
  <si>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</si>
  <si>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</si>
  <si>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</si>
  <si>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</si>
  <si>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</si>
  <si>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</si>
  <si>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</si>
  <si>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</si>
  <si>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</si>
  <si>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</si>
  <si>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</si>
  <si>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</si>
  <si>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</si>
  <si>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</si>
  <si>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</si>
  <si>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</si>
  <si>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</si>
  <si>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</si>
  <si>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</si>
  <si>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</si>
  <si>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</si>
  <si>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</si>
  <si>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</si>
  <si>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</si>
  <si>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</si>
  <si>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</si>
  <si>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</si>
  <si>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</si>
  <si>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</si>
  <si>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</si>
  <si>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</si>
  <si>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</si>
  <si>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</si>
  <si>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</si>
  <si>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</si>
  <si>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</si>
  <si>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</si>
  <si>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</si>
  <si>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</si>
  <si>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</si>
  <si>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</si>
  <si>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</si>
  <si>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</si>
  <si>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</si>
  <si>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</si>
  <si>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</si>
  <si>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</si>
  <si>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</si>
  <si>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</si>
  <si>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</si>
  <si>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</si>
  <si>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</si>
  <si>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</si>
  <si>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</si>
  <si>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</si>
  <si>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</si>
  <si>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</si>
  <si>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</si>
  <si>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</si>
  <si>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</si>
  <si>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</si>
  <si>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</si>
  <si>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</si>
  <si>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</si>
  <si>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</si>
  <si>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</si>
  <si>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</si>
  <si>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</si>
  <si>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</si>
  <si>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</si>
  <si>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</si>
  <si>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</si>
  <si>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</si>
  <si>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</si>
  <si>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</si>
  <si>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</si>
  <si>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</si>
  <si>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</si>
  <si>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</si>
  <si>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</si>
  <si>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</si>
  <si>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</si>
  <si>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</si>
  <si>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</si>
  <si>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</si>
  <si>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</si>
  <si>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</si>
  <si>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</si>
  <si>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</si>
  <si>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</si>
  <si>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</si>
  <si>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</si>
  <si>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</si>
  <si>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</si>
  <si>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</si>
  <si>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</si>
  <si>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</si>
  <si>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</si>
  <si>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</si>
  <si>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</si>
  <si>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</si>
  <si>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</si>
  <si>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</si>
  <si>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</si>
  <si>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</si>
  <si>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</si>
  <si>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</si>
  <si>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</si>
  <si>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</si>
  <si>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</si>
  <si>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</si>
  <si>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</si>
  <si>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</si>
  <si>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</si>
  <si>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</si>
  <si>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</si>
  <si>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</si>
  <si>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</si>
  <si>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</si>
  <si>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</si>
  <si>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</si>
  <si>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</si>
  <si>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</si>
  <si>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</si>
  <si>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</si>
  <si>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</si>
  <si>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</si>
  <si>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</si>
  <si>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</si>
  <si>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</si>
  <si>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</si>
  <si>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</si>
  <si>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</si>
  <si>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</si>
  <si>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</si>
  <si>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</si>
  <si>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</si>
  <si>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</si>
  <si>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</si>
  <si>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</si>
  <si>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</si>
  <si>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</si>
  <si>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</si>
  <si>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</si>
  <si>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</si>
  <si>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</si>
  <si>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</si>
  <si>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</si>
  <si>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</si>
  <si>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</si>
  <si>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</si>
  <si>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</si>
  <si>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</si>
  <si>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</si>
  <si>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</si>
  <si>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</si>
  <si>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</si>
  <si>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</si>
  <si>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</si>
  <si>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</si>
  <si>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</si>
  <si>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</si>
  <si>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</si>
  <si>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</si>
  <si>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</si>
  <si>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</si>
  <si>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</si>
  <si>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</si>
  <si>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</si>
  <si>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</si>
  <si>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</si>
  <si>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</si>
  <si>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</si>
  <si>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</si>
  <si>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</si>
  <si>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</si>
  <si>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</si>
  <si>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</si>
  <si>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</si>
  <si>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</si>
  <si>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</si>
  <si>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</si>
  <si>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</si>
  <si>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</si>
  <si>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</si>
  <si>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</si>
  <si>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</si>
  <si>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</si>
  <si>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</si>
  <si>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</si>
  <si>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</si>
  <si>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</si>
  <si>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</si>
  <si>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</si>
  <si>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</si>
  <si>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</si>
  <si>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</si>
  <si>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</si>
  <si>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</si>
  <si>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</si>
  <si>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</si>
  <si>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</si>
  <si>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</si>
  <si>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</si>
  <si>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</si>
  <si>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</si>
  <si>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</si>
  <si>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</si>
  <si>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</si>
  <si>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</si>
  <si>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</si>
  <si>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</si>
  <si>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</si>
  <si>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</si>
  <si>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</si>
  <si>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</si>
  <si>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</si>
  <si>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</si>
  <si>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</si>
  <si>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</si>
  <si>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</si>
  <si>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</si>
  <si>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</si>
  <si>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</si>
  <si>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</si>
  <si>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</si>
  <si>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</si>
  <si>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</si>
  <si>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</si>
  <si>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</si>
  <si>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</si>
  <si>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</si>
  <si>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</si>
  <si>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</si>
  <si>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</si>
  <si>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</si>
  <si>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</si>
  <si>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</si>
  <si>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</si>
  <si>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</si>
  <si>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</si>
  <si>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</si>
  <si>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</si>
  <si>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</si>
  <si>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</si>
  <si>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</si>
  <si>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</si>
  <si>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</si>
  <si>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</si>
  <si>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</si>
  <si>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</si>
  <si>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</si>
  <si>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</si>
  <si>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</si>
  <si>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</si>
  <si>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</si>
  <si>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</si>
  <si>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</si>
  <si>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</si>
  <si>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</si>
  <si>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</si>
  <si>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</si>
  <si>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</si>
  <si>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</si>
  <si>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</si>
  <si>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</si>
  <si>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</si>
  <si>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</si>
  <si>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</si>
  <si>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</si>
  <si>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</si>
  <si>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</si>
  <si>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</si>
  <si>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</si>
  <si>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</si>
  <si>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</si>
  <si>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</si>
  <si>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</si>
  <si>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</si>
  <si>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</si>
  <si>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</si>
  <si>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</si>
  <si>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</si>
  <si>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</si>
  <si>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</si>
  <si>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</si>
  <si>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</si>
  <si>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</si>
  <si>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</si>
  <si>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</si>
  <si>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</si>
  <si>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</si>
  <si>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</si>
  <si>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</si>
  <si>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</si>
  <si>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</si>
  <si>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</si>
  <si>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</si>
  <si>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</si>
  <si>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</si>
  <si>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</si>
  <si>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</si>
  <si>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</si>
  <si>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</si>
  <si>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</si>
  <si>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</si>
  <si>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</si>
  <si>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</si>
  <si>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</si>
  <si>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</si>
  <si>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</si>
  <si>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</si>
  <si>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</si>
  <si>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</si>
  <si>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</si>
  <si>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</si>
  <si>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</si>
  <si>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</si>
  <si>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</si>
  <si>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</si>
  <si>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</si>
  <si>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</si>
  <si>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</si>
  <si>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</si>
  <si>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</si>
  <si>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</si>
  <si>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</si>
  <si>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</si>
  <si>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</si>
  <si>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</si>
  <si>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</si>
  <si>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</si>
  <si>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</si>
  <si>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</si>
  <si>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</si>
  <si>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</si>
  <si>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</si>
  <si>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</si>
  <si>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</si>
  <si>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</si>
  <si>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</si>
  <si>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</si>
  <si>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</si>
  <si>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</si>
  <si>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</si>
  <si>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</si>
  <si>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</si>
  <si>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</si>
  <si>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</si>
  <si>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</si>
  <si>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</si>
  <si>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</si>
  <si>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</si>
  <si>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</si>
  <si>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</si>
  <si>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</si>
  <si>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</si>
  <si>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</si>
  <si>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</si>
  <si>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</si>
  <si>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</si>
  <si>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</si>
  <si>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</si>
  <si>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</si>
  <si>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</si>
  <si>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</si>
  <si>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</si>
  <si>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</si>
  <si>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</si>
  <si>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</si>
  <si>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</si>
  <si>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</si>
  <si>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</si>
  <si>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</si>
  <si>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</si>
  <si>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</si>
  <si>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</si>
  <si>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</si>
  <si>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</si>
  <si>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</si>
  <si>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</si>
  <si>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</si>
  <si>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</si>
  <si>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</si>
  <si>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</si>
  <si>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</si>
  <si>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</si>
  <si>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</si>
  <si>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</si>
  <si>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</si>
  <si>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</si>
  <si>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</si>
  <si>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</si>
  <si>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</si>
  <si>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</si>
  <si>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</si>
  <si>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</si>
  <si>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</si>
  <si>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</si>
  <si>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</si>
  <si>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</si>
  <si>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</si>
  <si>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</si>
  <si>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</si>
  <si>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</si>
  <si>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</si>
  <si>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</si>
  <si>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</si>
  <si>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</si>
  <si>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</si>
  <si>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</si>
  <si>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</si>
  <si>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</si>
  <si>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</si>
  <si>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</si>
  <si>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</si>
  <si>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</si>
  <si>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</si>
  <si>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</si>
  <si>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</si>
  <si>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</si>
  <si>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</si>
  <si>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</si>
  <si>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</si>
  <si>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</si>
  <si>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</si>
  <si>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</si>
  <si>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</si>
  <si>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</si>
  <si>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</si>
  <si>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</si>
  <si>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</si>
  <si>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</si>
  <si>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</si>
  <si>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</si>
  <si>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</si>
  <si>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</si>
  <si>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</si>
  <si>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</si>
  <si>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</si>
  <si>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</si>
  <si>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</si>
  <si>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</si>
  <si>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</si>
  <si>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</si>
  <si>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</si>
  <si>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</si>
  <si>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</si>
  <si>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</si>
  <si>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</si>
  <si>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</si>
  <si>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</si>
  <si>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</si>
  <si>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</si>
  <si>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</si>
  <si>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</si>
  <si>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</si>
  <si>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</si>
  <si>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</si>
  <si>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</si>
  <si>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</si>
  <si>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</si>
  <si>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</si>
  <si>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</si>
  <si>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</si>
  <si>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</si>
  <si>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</si>
  <si>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</si>
  <si>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</si>
  <si>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</si>
  <si>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</si>
  <si>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</si>
  <si>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</si>
  <si>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</si>
  <si>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</si>
  <si>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</si>
  <si>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</si>
  <si>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</si>
  <si>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</si>
  <si>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</si>
  <si>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</si>
  <si>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</si>
  <si>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</si>
  <si>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</si>
  <si>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</si>
  <si>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</si>
  <si>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</si>
  <si>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</si>
  <si>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</si>
  <si>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</si>
  <si>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</si>
  <si>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</si>
  <si>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</si>
  <si>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</si>
  <si>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</si>
  <si>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</si>
  <si>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</si>
  <si>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</si>
  <si>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</si>
  <si>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</si>
  <si>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</si>
  <si>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</si>
  <si>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</si>
  <si>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</si>
  <si>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</si>
  <si>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</si>
  <si>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</si>
  <si>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</si>
  <si>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</si>
  <si>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</si>
  <si>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</si>
  <si>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</si>
  <si>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</si>
  <si>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</si>
  <si>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</si>
  <si>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</si>
  <si>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</si>
  <si>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</si>
  <si>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</si>
  <si>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</si>
  <si>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</si>
  <si>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</si>
  <si>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</si>
  <si>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</si>
  <si>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</si>
  <si>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</si>
  <si>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</si>
  <si>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</si>
  <si>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</si>
  <si>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</si>
  <si>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</si>
  <si>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</si>
  <si>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</si>
  <si>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</si>
  <si>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</si>
  <si>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</si>
  <si>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</si>
  <si>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</si>
  <si>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</si>
  <si>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</si>
  <si>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</si>
  <si>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</si>
  <si>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</si>
  <si>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</si>
  <si>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</si>
  <si>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</si>
  <si>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</si>
  <si>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</si>
  <si>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</si>
  <si>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</si>
  <si>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</si>
  <si>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</si>
  <si>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</si>
  <si>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</si>
  <si>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</si>
  <si>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</si>
  <si>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</si>
  <si>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</si>
  <si>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</si>
  <si>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</si>
  <si>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</si>
  <si>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</si>
  <si>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</si>
  <si>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</si>
  <si>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</si>
  <si>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</si>
  <si>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</si>
  <si>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</si>
  <si>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</si>
  <si>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</si>
  <si>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</si>
  <si>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</si>
  <si>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</si>
  <si>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</si>
  <si>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</si>
  <si>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</si>
  <si>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</si>
  <si>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</si>
  <si>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</si>
  <si>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</si>
  <si>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</si>
  <si>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</si>
  <si>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</si>
  <si>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</si>
  <si>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</si>
  <si>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</si>
  <si>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</si>
  <si>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</si>
  <si>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</si>
  <si>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</si>
  <si>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</si>
  <si>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</si>
  <si>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</si>
  <si>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</si>
  <si>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</si>
  <si>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</si>
  <si>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</si>
  <si>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</si>
  <si>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</si>
  <si>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</si>
  <si>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</si>
  <si>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</si>
  <si>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</si>
  <si>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</si>
  <si>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</si>
  <si>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</si>
  <si>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</si>
  <si>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</si>
  <si>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</si>
  <si>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</si>
  <si>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</si>
  <si>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</si>
  <si>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</si>
  <si>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</si>
  <si>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</si>
  <si>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</si>
  <si>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</si>
  <si>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</si>
  <si>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</si>
  <si>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</si>
  <si>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</si>
  <si>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</si>
  <si>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</si>
  <si>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</si>
  <si>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</si>
  <si>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</si>
  <si>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</si>
  <si>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</si>
  <si>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</si>
  <si>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</si>
  <si>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</si>
  <si>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</si>
  <si>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</si>
  <si>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</si>
  <si>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</si>
  <si>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</si>
  <si>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</si>
  <si>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</si>
  <si>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</si>
  <si>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</si>
  <si>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</si>
  <si>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</si>
  <si>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</si>
  <si>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</si>
  <si>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</si>
  <si>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</si>
  <si>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</si>
  <si>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</si>
  <si>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</si>
  <si>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</si>
  <si>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</si>
  <si>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</si>
  <si>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</si>
  <si>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</si>
  <si>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</si>
  <si>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</si>
  <si>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</si>
  <si>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</si>
  <si>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</si>
  <si>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</si>
  <si>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</si>
  <si>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</si>
  <si>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</si>
  <si>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</si>
  <si>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</si>
  <si>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</si>
  <si>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</si>
  <si>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</si>
  <si>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</si>
  <si>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</si>
  <si>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</si>
  <si>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</si>
  <si>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</si>
  <si>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</si>
  <si>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</si>
  <si>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</si>
  <si>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</si>
  <si>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</si>
  <si>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</si>
  <si>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</si>
  <si>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</si>
  <si>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</si>
  <si>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</si>
  <si>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</si>
  <si>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</si>
  <si>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</si>
  <si>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</si>
  <si>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</si>
  <si>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</si>
  <si>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</si>
  <si>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</si>
  <si>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</si>
  <si>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</si>
  <si>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</si>
  <si>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</si>
  <si>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</si>
  <si>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</si>
  <si>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</si>
  <si>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</si>
  <si>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</si>
  <si>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</si>
  <si>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</si>
  <si>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</si>
  <si>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</si>
  <si>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</si>
  <si>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</si>
  <si>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</si>
  <si>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</si>
  <si>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</si>
  <si>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</si>
  <si>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</si>
  <si>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</si>
  <si>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</si>
  <si>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</si>
  <si>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</si>
  <si>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</si>
  <si>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</si>
  <si>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</si>
  <si>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</si>
  <si>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</si>
  <si>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</si>
  <si>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</si>
  <si>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</si>
  <si>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</si>
  <si>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</si>
  <si>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</si>
  <si>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</si>
  <si>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</si>
  <si>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</si>
  <si>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</si>
  <si>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</si>
  <si>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</si>
  <si>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</si>
  <si>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</si>
  <si>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</si>
  <si>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</si>
  <si>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</si>
  <si>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</si>
  <si>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</si>
  <si>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</si>
  <si>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</si>
  <si>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</si>
  <si>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</si>
  <si>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</si>
  <si>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</si>
  <si>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</si>
  <si>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</si>
  <si>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</si>
  <si>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</si>
  <si>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</si>
  <si>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</si>
  <si>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</si>
  <si>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</si>
  <si>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</si>
  <si>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</si>
  <si>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</si>
  <si>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</si>
  <si>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</si>
  <si>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</si>
  <si>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</si>
  <si>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</si>
  <si>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</si>
  <si>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</si>
  <si>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</si>
  <si>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</si>
  <si>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</si>
  <si>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</si>
  <si>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</si>
  <si>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</si>
  <si>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</si>
  <si>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</si>
  <si>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</si>
  <si>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</si>
  <si>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</si>
  <si>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</si>
  <si>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</si>
  <si>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</si>
  <si>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</si>
  <si>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</si>
  <si>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</si>
  <si>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</si>
  <si>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</si>
  <si>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</si>
  <si>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</si>
  <si>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</si>
  <si>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</si>
  <si>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</si>
  <si>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</si>
  <si>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</si>
  <si>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</si>
  <si>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</si>
  <si>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</si>
  <si>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</si>
  <si>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</si>
  <si>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</si>
  <si>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</si>
  <si>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</si>
  <si>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</si>
  <si>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</si>
  <si>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</si>
  <si>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</si>
  <si>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</si>
  <si>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</si>
  <si>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</si>
  <si>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</si>
  <si>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</si>
  <si>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</si>
  <si>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</si>
  <si>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</si>
  <si>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</si>
  <si>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</si>
  <si>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</si>
  <si>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</si>
  <si>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</si>
  <si>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</si>
  <si>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</si>
  <si>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</si>
  <si>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</si>
  <si>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</si>
  <si>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</si>
  <si>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</si>
  <si>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</si>
  <si>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</si>
  <si>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</si>
  <si>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</si>
  <si>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</si>
  <si>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</si>
  <si>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</si>
  <si>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</si>
  <si>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</si>
  <si>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</si>
  <si>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</si>
  <si>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</si>
  <si>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</si>
  <si>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</si>
  <si>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</si>
  <si>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</si>
  <si>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</si>
  <si>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</si>
  <si>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</si>
  <si>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</si>
  <si>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</si>
  <si>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</si>
  <si>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</si>
  <si>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</si>
  <si>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</si>
  <si>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</si>
  <si>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</si>
  <si>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</si>
  <si>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</si>
  <si>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</si>
  <si>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</si>
  <si>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</si>
  <si>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</si>
  <si>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</si>
  <si>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</si>
  <si>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</si>
  <si>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</si>
  <si>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</si>
  <si>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</si>
  <si>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</si>
  <si>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</si>
  <si>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</si>
  <si>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</si>
  <si>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</si>
  <si>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</si>
  <si>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</si>
  <si>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</si>
  <si>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</si>
  <si>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</si>
  <si>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</si>
  <si>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</si>
  <si>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</si>
  <si>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</si>
  <si>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</si>
  <si>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</si>
  <si>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</si>
  <si>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</si>
  <si>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</si>
  <si>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</si>
  <si>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</si>
  <si>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</si>
  <si>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</si>
  <si>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</si>
  <si>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</si>
  <si>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</si>
  <si>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</si>
  <si>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</si>
  <si>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</si>
  <si>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</si>
  <si>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</si>
  <si>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</si>
  <si>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</si>
  <si>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</si>
  <si>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</si>
  <si>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</si>
  <si>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</si>
  <si>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</si>
  <si>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</si>
  <si>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</si>
  <si>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</si>
  <si>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</si>
  <si>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</si>
  <si>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</si>
  <si>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</si>
  <si>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</si>
  <si>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</si>
  <si>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</si>
  <si>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</si>
  <si>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</si>
  <si>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</si>
  <si>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</si>
  <si>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</si>
  <si>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</si>
  <si>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</si>
  <si>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</si>
  <si>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</si>
  <si>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</si>
  <si>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</si>
  <si>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</si>
  <si>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</si>
  <si>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</si>
  <si>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</si>
  <si>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</si>
  <si>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</si>
  <si>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</si>
  <si>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</si>
  <si>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</si>
  <si>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</si>
  <si>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</si>
  <si>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</si>
  <si>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</si>
  <si>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</si>
  <si>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</si>
  <si>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</si>
  <si>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</si>
  <si>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</si>
  <si>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</si>
  <si>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</si>
  <si>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</si>
  <si>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</si>
  <si>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</si>
  <si>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</si>
  <si>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</si>
  <si>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</si>
  <si>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</si>
  <si>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</si>
  <si>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</si>
  <si>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</si>
  <si>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</si>
  <si>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</si>
  <si>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</si>
  <si>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</si>
  <si>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</si>
  <si>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</si>
  <si>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</si>
  <si>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</si>
  <si>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</si>
  <si>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</si>
  <si>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</si>
  <si>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</si>
  <si>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</si>
  <si>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</si>
  <si>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</si>
  <si>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</si>
  <si>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</si>
  <si>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</si>
  <si>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</si>
  <si>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</si>
  <si>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</si>
  <si>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</si>
  <si>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</si>
  <si>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</si>
  <si>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</si>
  <si>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</si>
  <si>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</si>
  <si>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</si>
  <si>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</si>
  <si>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</si>
  <si>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</si>
  <si>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</si>
  <si>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</si>
  <si>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</si>
  <si>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</si>
  <si>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</si>
  <si>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</si>
  <si>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</si>
  <si>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</si>
  <si>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</si>
  <si>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</si>
  <si>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</si>
  <si>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</si>
  <si>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</si>
  <si>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</si>
  <si>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</si>
  <si>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</si>
  <si>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</si>
  <si>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</si>
  <si>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</si>
  <si>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</si>
  <si>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</si>
  <si>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</si>
  <si>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</si>
  <si>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</si>
  <si>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</si>
  <si>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</si>
  <si>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</si>
  <si>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</si>
  <si>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</si>
  <si>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</si>
  <si>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</si>
  <si>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</si>
  <si>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</si>
  <si>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</si>
  <si>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</si>
  <si>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</si>
  <si>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</si>
  <si>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</si>
  <si>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</si>
  <si>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</si>
  <si>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</si>
  <si>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</si>
  <si>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</si>
  <si>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</si>
  <si>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</si>
  <si>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</si>
  <si>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</si>
  <si>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</si>
  <si>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</si>
  <si>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</si>
  <si>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</si>
  <si>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</si>
  <si>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</si>
  <si>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</si>
  <si>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</si>
  <si>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</si>
  <si>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</si>
  <si>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</si>
  <si>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</si>
  <si>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</si>
  <si>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</si>
  <si>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</si>
  <si>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</si>
  <si>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</si>
  <si>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</si>
  <si>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</si>
  <si>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</si>
  <si>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</si>
  <si>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</si>
  <si>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</si>
  <si>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</si>
  <si>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</si>
  <si>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</si>
  <si>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</si>
  <si>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</si>
  <si>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</si>
  <si>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</si>
  <si>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</si>
  <si>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</si>
  <si>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</si>
  <si>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</si>
  <si>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</si>
  <si>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</si>
  <si>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</si>
  <si>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</si>
  <si>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</si>
  <si>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</si>
  <si>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</si>
  <si>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</si>
  <si>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</si>
  <si>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</si>
  <si>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</si>
  <si>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</si>
  <si>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</si>
  <si>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</si>
  <si>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</si>
  <si>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</si>
  <si>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</si>
  <si>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</si>
  <si>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</si>
  <si>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</si>
  <si>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</si>
  <si>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</si>
  <si>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</si>
  <si>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</si>
  <si>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</si>
  <si>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</si>
  <si>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</si>
  <si>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</si>
  <si>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</si>
  <si>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</si>
  <si>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</si>
  <si>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</si>
  <si>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</si>
  <si>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</si>
  <si>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</si>
  <si>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</si>
  <si>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</si>
  <si>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</si>
  <si>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</si>
  <si>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</si>
  <si>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</si>
  <si>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</si>
  <si>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</si>
  <si>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</si>
  <si>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</si>
  <si>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</si>
  <si>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</si>
  <si>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</si>
  <si>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</si>
  <si>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</si>
  <si>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</si>
  <si>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</si>
  <si>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</si>
  <si>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</si>
  <si>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</si>
  <si>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</si>
  <si>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</si>
  <si>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</si>
  <si>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</si>
  <si>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</si>
  <si>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</si>
  <si>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</si>
  <si>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</si>
  <si>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</si>
  <si>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</si>
  <si>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</si>
  <si>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</si>
  <si>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</si>
  <si>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</si>
  <si>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</si>
  <si>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</si>
  <si>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</si>
  <si>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</si>
  <si>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</si>
  <si>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</si>
  <si>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</si>
  <si>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</si>
  <si>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</si>
  <si>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</si>
  <si>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</si>
  <si>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</si>
  <si>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</si>
  <si>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</si>
  <si>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</si>
  <si>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</si>
  <si>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</si>
  <si>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</si>
  <si>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</si>
  <si>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</si>
  <si>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</si>
  <si>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</si>
  <si>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</si>
  <si>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</si>
  <si>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</si>
  <si>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</si>
  <si>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</si>
  <si>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</si>
  <si>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</si>
  <si>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</si>
  <si>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</si>
  <si>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</si>
  <si>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</si>
  <si>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</si>
  <si>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</si>
  <si>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</si>
  <si>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</si>
  <si>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</si>
  <si>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</si>
  <si>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</si>
  <si>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</si>
  <si>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</si>
  <si>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</si>
  <si>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</si>
  <si>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</si>
  <si>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</si>
  <si>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</si>
  <si>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</si>
  <si>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</si>
  <si>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</si>
  <si>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</si>
  <si>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</si>
  <si>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</si>
  <si>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</si>
  <si>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</si>
  <si>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</si>
  <si>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</si>
  <si>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</si>
  <si>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</si>
  <si>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</si>
  <si>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</si>
  <si>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</si>
  <si>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</si>
  <si>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</si>
  <si>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</si>
  <si>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</si>
  <si>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</si>
  <si>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</si>
  <si>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</si>
  <si>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</si>
  <si>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</si>
  <si>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</si>
  <si>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</si>
  <si>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</si>
  <si>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</si>
  <si>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</si>
  <si>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</si>
  <si>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</si>
  <si>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</si>
  <si>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</si>
  <si>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</si>
  <si>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</si>
  <si>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</si>
  <si>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</si>
  <si>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</si>
  <si>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</si>
  <si>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</si>
  <si>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</si>
  <si>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</si>
  <si>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</si>
  <si>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</si>
  <si>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</si>
  <si>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</si>
  <si>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</si>
  <si>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</si>
  <si>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</si>
  <si>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</si>
  <si>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</si>
  <si>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</si>
  <si>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</si>
  <si>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</si>
  <si>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</si>
  <si>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</si>
  <si>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</si>
  <si>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</si>
  <si>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</si>
  <si>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</si>
  <si>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</si>
  <si>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</si>
  <si>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</si>
  <si>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</si>
  <si>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</si>
  <si>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</si>
  <si>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</si>
  <si>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</si>
  <si>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</si>
  <si>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</si>
  <si>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</si>
  <si>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</si>
  <si>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</si>
  <si>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</si>
  <si>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</si>
  <si>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</si>
  <si>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</si>
  <si>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</si>
  <si>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</si>
  <si>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</si>
  <si>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</si>
  <si>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</si>
  <si>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</si>
  <si>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</si>
  <si>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</si>
  <si>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</si>
  <si>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</si>
  <si>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</si>
  <si>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</si>
  <si>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</si>
  <si>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</si>
  <si>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</si>
  <si>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</si>
  <si>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</si>
  <si>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</si>
  <si>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</si>
  <si>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</si>
  <si>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</si>
  <si>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</si>
  <si>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</si>
  <si>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</si>
  <si>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</si>
  <si>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</si>
  <si>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</si>
  <si>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</si>
  <si>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</si>
  <si>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</si>
  <si>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</si>
  <si>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</si>
  <si>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</si>
  <si>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</si>
  <si>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</si>
  <si>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</si>
  <si>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</si>
  <si>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</si>
  <si>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</si>
  <si>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</si>
  <si>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</si>
  <si>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</si>
  <si>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</si>
  <si>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</si>
  <si>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</si>
  <si>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</si>
  <si>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</si>
  <si>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</si>
  <si>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</si>
  <si>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</si>
  <si>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</si>
  <si>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</si>
  <si>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</si>
  <si>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</si>
  <si>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</si>
  <si>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</si>
  <si>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</si>
  <si>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</si>
  <si>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</si>
  <si>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</si>
  <si>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</si>
  <si>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</si>
  <si>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</si>
  <si>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</si>
  <si>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</si>
  <si>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</si>
  <si>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</si>
  <si>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</si>
  <si>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</si>
  <si>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</si>
  <si>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</si>
  <si>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</si>
  <si>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</si>
  <si>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</si>
  <si>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</si>
  <si>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</si>
  <si>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</si>
  <si>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</si>
  <si>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</si>
  <si>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</si>
  <si>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</si>
  <si>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</si>
  <si>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</si>
  <si>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</si>
  <si>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</si>
  <si>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</si>
  <si>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</si>
  <si>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</si>
  <si>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</si>
  <si>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</si>
  <si>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</si>
  <si>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</si>
  <si>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</si>
  <si>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</si>
  <si>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</si>
  <si>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</si>
  <si>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</si>
  <si>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</si>
  <si>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</si>
  <si>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</si>
  <si>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</si>
  <si>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</si>
  <si>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</si>
  <si>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</si>
  <si>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</si>
  <si>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</si>
  <si>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</si>
  <si>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</si>
  <si>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</si>
  <si>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</si>
  <si>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</si>
  <si>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</si>
  <si>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</si>
  <si>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</si>
  <si>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</si>
  <si>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</si>
  <si>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</si>
  <si>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</si>
  <si>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</si>
  <si>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</si>
  <si>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</si>
  <si>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</si>
  <si>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</si>
  <si>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</si>
  <si>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</si>
  <si>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</si>
  <si>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</si>
  <si>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</si>
  <si>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</si>
  <si>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</si>
  <si>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</si>
  <si>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</si>
  <si>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</si>
  <si>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</si>
  <si>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</si>
  <si>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</si>
  <si>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</si>
  <si>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</si>
  <si>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</si>
  <si>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</si>
  <si>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</si>
  <si>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</si>
  <si>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</si>
  <si>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</si>
  <si>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</si>
  <si>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</si>
  <si>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</si>
  <si>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</si>
  <si>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</si>
  <si>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</si>
  <si>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</si>
  <si>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</si>
  <si>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</si>
  <si>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</si>
  <si>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</si>
  <si>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</si>
  <si>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</si>
  <si>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</si>
  <si>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</si>
  <si>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</si>
  <si>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</si>
  <si>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</si>
  <si>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</si>
  <si>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</si>
  <si>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</si>
  <si>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</si>
  <si>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</si>
  <si>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</si>
  <si>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</si>
  <si>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</si>
  <si>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</si>
  <si>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</si>
  <si>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</si>
  <si>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</si>
  <si>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</si>
  <si>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</si>
  <si>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</si>
  <si>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</si>
  <si>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</si>
  <si>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</si>
  <si>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</si>
  <si>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</si>
  <si>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</si>
  <si>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</si>
  <si>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</si>
  <si>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</si>
  <si>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</si>
  <si>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</si>
  <si>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</si>
  <si>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</si>
  <si>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</si>
  <si>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</si>
  <si>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</si>
  <si>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</si>
  <si>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</si>
  <si>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</si>
  <si>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</si>
  <si>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</si>
  <si>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</si>
  <si>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</si>
  <si>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</si>
  <si>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</si>
  <si>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</si>
  <si>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</si>
  <si>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</si>
  <si>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</si>
  <si>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</si>
  <si>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</si>
  <si>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</si>
  <si>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</si>
  <si>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</si>
  <si>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</si>
  <si>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</si>
  <si>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</si>
  <si>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</si>
  <si>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</si>
  <si>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</si>
  <si>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</si>
  <si>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</si>
  <si>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</si>
  <si>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</si>
  <si>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</si>
  <si>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</si>
  <si>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</si>
  <si>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</si>
  <si>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</si>
  <si>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</si>
  <si>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</si>
  <si>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</si>
  <si>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</si>
  <si>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</si>
  <si>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</si>
  <si>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</si>
  <si>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</si>
  <si>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</si>
  <si>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</si>
  <si>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</si>
  <si>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</si>
  <si>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</si>
  <si>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</si>
  <si>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</si>
  <si>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</si>
  <si>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</si>
  <si>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</si>
  <si>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</si>
  <si>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</si>
  <si>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</si>
  <si>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</si>
  <si>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</si>
  <si>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</si>
  <si>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</si>
  <si>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</si>
  <si>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</si>
  <si>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</si>
  <si>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</si>
  <si>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</si>
  <si>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</si>
  <si>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</si>
  <si>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</si>
  <si>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</si>
  <si>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</si>
  <si>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</si>
  <si>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</si>
  <si>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</si>
  <si>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</si>
  <si>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</si>
  <si>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</si>
  <si>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</si>
  <si>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</si>
  <si>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</si>
  <si>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</si>
  <si>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</si>
  <si>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</si>
  <si>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</si>
  <si>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</si>
  <si>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</si>
  <si>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</si>
  <si>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</si>
  <si>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</si>
  <si>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</si>
  <si>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</si>
  <si>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</si>
  <si>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</si>
  <si>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</si>
  <si>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</si>
  <si>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</si>
  <si>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</si>
  <si>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</si>
  <si>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</si>
  <si>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</si>
  <si>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</si>
  <si>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</si>
  <si>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</si>
  <si>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</si>
  <si>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</si>
  <si>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</si>
  <si>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</si>
  <si>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</si>
  <si>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</si>
  <si>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</si>
  <si>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</si>
  <si>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</si>
  <si>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</si>
  <si>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</si>
  <si>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</si>
  <si>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</si>
  <si>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</si>
  <si>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</si>
  <si>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</si>
  <si>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</si>
  <si>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</si>
  <si>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</si>
  <si>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</si>
  <si>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</si>
  <si>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</si>
  <si>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</si>
  <si>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</si>
  <si>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</si>
  <si>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</si>
  <si>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</si>
  <si>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</si>
  <si>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</si>
  <si>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</si>
  <si>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</si>
  <si>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</si>
  <si>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</si>
  <si>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</si>
  <si>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</si>
  <si>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</si>
  <si>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</si>
  <si>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</si>
  <si>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</si>
  <si>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</si>
  <si>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</si>
  <si>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</si>
  <si>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</si>
  <si>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</si>
  <si>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</si>
  <si>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</si>
  <si>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</si>
  <si>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</si>
  <si>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</si>
  <si>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</si>
  <si>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</si>
  <si>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</si>
  <si>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</si>
  <si>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</si>
  <si>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</si>
  <si>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</si>
  <si>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</si>
  <si>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</si>
  <si>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</si>
  <si>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</si>
  <si>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</si>
  <si>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</si>
  <si>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</si>
  <si>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</si>
  <si>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</si>
  <si>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</si>
  <si>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</si>
  <si>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</si>
  <si>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</si>
  <si>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</si>
  <si>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</si>
  <si>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</si>
  <si>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</si>
  <si>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</si>
  <si>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</si>
  <si>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</si>
  <si>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</si>
  <si>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</si>
  <si>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</si>
  <si>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</si>
  <si>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</si>
  <si>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</si>
  <si>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</si>
  <si>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</si>
  <si>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</si>
  <si>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</si>
  <si>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</si>
  <si>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</si>
  <si>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</si>
  <si>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</si>
  <si>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</si>
  <si>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</si>
  <si>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</si>
  <si>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</si>
  <si>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</si>
  <si>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</si>
  <si>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</si>
  <si>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</si>
  <si>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</si>
  <si>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</si>
  <si>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</si>
  <si>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</si>
  <si>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</si>
  <si>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</si>
  <si>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</si>
  <si>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</si>
  <si>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</si>
  <si>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</si>
  <si>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</si>
  <si>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</si>
  <si>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</si>
  <si>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</si>
  <si>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</si>
  <si>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</si>
  <si>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</si>
  <si>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</si>
  <si>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</si>
  <si>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</si>
  <si>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</si>
  <si>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</si>
  <si>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</si>
  <si>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</si>
  <si>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</si>
  <si>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</si>
  <si>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</si>
  <si>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</si>
  <si>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</si>
  <si>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</si>
  <si>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</si>
  <si>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</si>
  <si>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</si>
  <si>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</si>
  <si>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</si>
  <si>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</si>
  <si>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</si>
  <si>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</si>
  <si>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</si>
  <si>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</si>
  <si>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</si>
  <si>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</si>
  <si>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</si>
  <si>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</si>
  <si>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</si>
  <si>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</si>
  <si>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</si>
  <si>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</si>
  <si>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</si>
  <si>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</si>
  <si>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</si>
  <si>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</si>
  <si>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</si>
  <si>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</si>
  <si>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</si>
  <si>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</si>
  <si>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</si>
  <si>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</si>
  <si>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</si>
  <si>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</si>
  <si>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</si>
  <si>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</si>
  <si>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</si>
  <si>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</si>
  <si>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</si>
  <si>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</si>
  <si>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</si>
  <si>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</si>
  <si>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</si>
  <si>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</si>
  <si>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</si>
  <si>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</si>
  <si>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</si>
  <si>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</si>
  <si>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</si>
  <si>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</si>
  <si>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</si>
  <si>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</si>
  <si>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</si>
  <si>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</si>
  <si>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</si>
  <si>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</si>
  <si>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</si>
  <si>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</si>
  <si>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</si>
  <si>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</si>
  <si>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</si>
  <si>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</si>
  <si>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</si>
  <si>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</si>
  <si>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</si>
  <si>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</si>
  <si>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</si>
  <si>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</si>
  <si>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</si>
  <si>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</si>
  <si>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</si>
  <si>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</si>
  <si>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</si>
  <si>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</si>
  <si>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</si>
  <si>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</si>
  <si>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</si>
  <si>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</si>
  <si>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</si>
  <si>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</si>
  <si>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</si>
  <si>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</si>
  <si>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</si>
  <si>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</si>
  <si>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</si>
  <si>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</si>
  <si>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</si>
  <si>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</si>
  <si>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</si>
  <si>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</si>
  <si>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</si>
  <si>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</si>
  <si>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</si>
  <si>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</si>
  <si>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</si>
  <si>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</si>
  <si>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</si>
  <si>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</si>
  <si>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</si>
  <si>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</si>
  <si>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</si>
  <si>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</si>
  <si>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</si>
  <si>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</si>
  <si>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</si>
  <si>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</si>
  <si>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</si>
  <si>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</si>
  <si>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</si>
  <si>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</si>
  <si>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</si>
  <si>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</si>
  <si>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</si>
  <si>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</si>
  <si>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</si>
  <si>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</si>
  <si>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</si>
  <si>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</si>
  <si>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</si>
  <si>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</si>
  <si>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</si>
  <si>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</si>
  <si>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</si>
  <si>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</si>
  <si>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</si>
  <si>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</si>
  <si>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</si>
  <si>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</si>
  <si>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</si>
  <si>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</si>
  <si>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</si>
  <si>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</si>
  <si>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</si>
  <si>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</si>
  <si>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</si>
  <si>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</si>
  <si>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</si>
  <si>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</si>
  <si>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</si>
  <si>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</si>
  <si>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</si>
  <si>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</si>
  <si>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</si>
  <si>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</si>
  <si>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</si>
  <si>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</si>
  <si>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</si>
  <si>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</si>
  <si>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</si>
  <si>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</si>
  <si>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</si>
  <si>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</si>
  <si>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</si>
  <si>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</si>
  <si>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</si>
  <si>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</si>
  <si>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</si>
  <si>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</si>
  <si>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</si>
  <si>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</si>
  <si>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</si>
  <si>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</si>
  <si>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</si>
  <si>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</si>
  <si>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</si>
  <si>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</si>
  <si>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</si>
  <si>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</si>
  <si>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</si>
  <si>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</si>
  <si>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</si>
  <si>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</si>
  <si>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</si>
  <si>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</si>
  <si>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</si>
  <si>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</si>
  <si>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</si>
  <si>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</si>
  <si>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</si>
  <si>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</si>
  <si>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</si>
  <si>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</si>
  <si>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</si>
  <si>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</si>
  <si>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</si>
  <si>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</si>
  <si>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</si>
  <si>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</si>
  <si>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</si>
  <si>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</si>
  <si>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</si>
  <si>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</si>
  <si>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</si>
  <si>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</si>
  <si>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</si>
  <si>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</si>
  <si>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</si>
  <si>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</si>
  <si>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</si>
  <si>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</si>
  <si>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</si>
  <si>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</si>
  <si>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</si>
  <si>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</si>
  <si>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</si>
  <si>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</si>
  <si>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</si>
  <si>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</si>
  <si>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</si>
  <si>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</si>
  <si>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</si>
  <si>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</si>
  <si>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</si>
  <si>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</si>
  <si>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</si>
  <si>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</si>
  <si>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</si>
  <si>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</si>
  <si>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</si>
  <si>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</si>
  <si>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</si>
  <si>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</si>
  <si>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</si>
  <si>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</si>
  <si>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</si>
  <si>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</si>
  <si>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</si>
  <si>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</si>
  <si>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</si>
  <si>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</si>
  <si>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</si>
  <si>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</si>
  <si>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</si>
  <si>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</si>
  <si>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</si>
  <si>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</si>
  <si>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</si>
  <si>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</si>
  <si>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</si>
  <si>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</si>
  <si>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</si>
  <si>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</si>
  <si>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</si>
  <si>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</si>
  <si>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</si>
  <si>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</si>
  <si>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</si>
  <si>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</si>
  <si>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</si>
  <si>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</si>
  <si>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</si>
  <si>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</si>
  <si>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</si>
  <si>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</si>
  <si>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</si>
  <si>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</si>
  <si>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</si>
  <si>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</si>
  <si>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</si>
  <si>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</si>
  <si>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</si>
  <si>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</si>
  <si>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</si>
  <si>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</si>
  <si>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</si>
  <si>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</si>
  <si>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</si>
  <si>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</si>
  <si>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</si>
  <si>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</si>
  <si>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</si>
  <si>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</si>
  <si>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</si>
  <si>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</si>
  <si>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</si>
  <si>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</si>
  <si>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</si>
  <si>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</si>
  <si>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</si>
  <si>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</si>
  <si>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</si>
  <si>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</si>
  <si>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</si>
  <si>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</si>
  <si>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</si>
  <si>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</si>
  <si>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</si>
  <si>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</si>
  <si>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</si>
  <si>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</si>
  <si>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</si>
  <si>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</si>
  <si>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</si>
  <si>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</si>
  <si>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</si>
  <si>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</si>
  <si>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</si>
  <si>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</si>
  <si>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</si>
  <si>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</si>
  <si>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</si>
  <si>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</si>
  <si>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</si>
  <si>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</si>
  <si>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</si>
  <si>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</si>
  <si>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</si>
  <si>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</si>
  <si>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</si>
  <si>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</si>
  <si>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</si>
  <si>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</si>
  <si>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</si>
  <si>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</si>
  <si>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</si>
  <si>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</si>
  <si>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</si>
  <si>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</si>
  <si>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</si>
  <si>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</si>
  <si>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</si>
  <si>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</si>
  <si>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</si>
  <si>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</si>
  <si>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</si>
  <si>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</si>
  <si>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</si>
  <si>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</si>
  <si>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</si>
  <si>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</si>
  <si>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</si>
  <si>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</si>
  <si>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</si>
  <si>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</si>
  <si>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</si>
  <si>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</si>
  <si>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</si>
  <si>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</si>
  <si>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</si>
  <si>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</si>
  <si>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</si>
  <si>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</si>
  <si>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</si>
  <si>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</si>
  <si>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</si>
  <si>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</si>
  <si>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</si>
  <si>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</si>
  <si>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</si>
  <si>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</si>
  <si>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</si>
  <si>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</si>
  <si>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</si>
  <si>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</si>
  <si>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</si>
  <si>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</si>
  <si>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</si>
  <si>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</si>
  <si>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</si>
  <si>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</si>
  <si>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</si>
  <si>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</si>
  <si>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</si>
  <si>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</si>
  <si>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</si>
  <si>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</si>
  <si>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</si>
  <si>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</si>
  <si>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</si>
  <si>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</si>
  <si>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</si>
  <si>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</si>
  <si>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</si>
  <si>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</si>
  <si>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</si>
  <si>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</si>
  <si>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</si>
  <si>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</si>
  <si>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</si>
  <si>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</si>
  <si>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</si>
  <si>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</si>
  <si>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</si>
  <si>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</si>
  <si>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</si>
  <si>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</si>
  <si>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</si>
  <si>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</si>
  <si>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</si>
  <si>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</si>
  <si>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</si>
  <si>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</si>
  <si>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</si>
  <si>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</si>
  <si>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</si>
  <si>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</si>
  <si>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</si>
  <si>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</si>
  <si>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</si>
  <si>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</si>
  <si>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</si>
  <si>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</si>
  <si>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</si>
  <si>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</si>
  <si>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</si>
  <si>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</si>
  <si>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</si>
  <si>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</si>
  <si>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</si>
  <si>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</si>
  <si>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</si>
  <si>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</si>
  <si>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</si>
  <si>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</si>
  <si>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</si>
  <si>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</si>
  <si>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</si>
  <si>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</si>
  <si>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</si>
  <si>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</si>
  <si>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</si>
  <si>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</si>
  <si>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</si>
  <si>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</si>
  <si>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</si>
  <si>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</si>
  <si>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</si>
  <si>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</si>
  <si>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</si>
  <si>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</si>
  <si>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</si>
  <si>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</si>
  <si>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</si>
  <si>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</si>
  <si>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</si>
  <si>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</si>
  <si>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</si>
  <si>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</si>
  <si>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</si>
  <si>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</si>
  <si>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</si>
  <si>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</si>
  <si>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</si>
  <si>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</si>
  <si>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</si>
  <si>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</si>
  <si>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</si>
  <si>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</si>
  <si>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</si>
  <si>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</si>
  <si>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</si>
  <si>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</si>
  <si>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</si>
  <si>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</si>
  <si>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</si>
  <si>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</si>
  <si>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</si>
  <si>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</si>
  <si>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</si>
  <si>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</si>
  <si>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</si>
  <si>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</si>
  <si>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</si>
  <si>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</si>
  <si>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</si>
  <si>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</si>
  <si>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</si>
  <si>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</si>
  <si>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</si>
  <si>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</si>
  <si>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</si>
  <si>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</si>
  <si>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</si>
  <si>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</si>
  <si>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</si>
  <si>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</si>
  <si>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</si>
  <si>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</si>
  <si>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</si>
  <si>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</si>
  <si>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</si>
  <si>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</si>
  <si>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</si>
  <si>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</si>
  <si>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</si>
  <si>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</si>
  <si>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</si>
  <si>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</si>
  <si>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</si>
  <si>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</si>
  <si>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</si>
  <si>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</si>
  <si>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</si>
  <si>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</si>
  <si>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</si>
  <si>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</si>
  <si>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</si>
  <si>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</si>
  <si>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</si>
  <si>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</si>
  <si>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</si>
  <si>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</si>
  <si>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</si>
  <si>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</si>
  <si>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</si>
  <si>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</si>
  <si>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</si>
  <si>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</si>
  <si>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</si>
  <si>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</si>
  <si>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</si>
  <si>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</si>
  <si>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</si>
  <si>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</si>
  <si>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</si>
  <si>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</si>
  <si>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</si>
  <si>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</si>
  <si>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</si>
  <si>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</si>
  <si>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</si>
  <si>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</si>
  <si>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</si>
  <si>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</si>
  <si>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</si>
  <si>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</si>
  <si>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</si>
  <si>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</si>
  <si>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</si>
  <si>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</si>
  <si>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</si>
  <si>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</si>
  <si>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</si>
  <si>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</si>
  <si>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</si>
  <si>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</si>
  <si>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</si>
  <si>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</si>
  <si>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</si>
  <si>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</si>
  <si>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</si>
  <si>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</si>
  <si>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</si>
  <si>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</si>
  <si>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</si>
  <si>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</si>
  <si>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</si>
  <si>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</si>
  <si>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</si>
  <si>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</si>
  <si>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</si>
  <si>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</si>
  <si>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</si>
  <si>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</si>
  <si>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</si>
  <si>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</si>
  <si>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</si>
  <si>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</si>
  <si>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</si>
  <si>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</si>
  <si>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</si>
  <si>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</si>
  <si>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</si>
  <si>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</si>
  <si>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</si>
  <si>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</si>
  <si>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</si>
  <si>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</si>
  <si>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</si>
  <si>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</si>
  <si>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</si>
  <si>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</si>
  <si>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</si>
  <si>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</si>
  <si>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</si>
  <si>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</si>
  <si>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</si>
  <si>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</si>
  <si>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</si>
  <si>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</si>
  <si>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</si>
  <si>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</si>
  <si>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</si>
  <si>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</si>
  <si>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</si>
  <si>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</si>
  <si>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</si>
  <si>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</si>
  <si>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</si>
  <si>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</si>
  <si>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</si>
  <si>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</si>
  <si>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</si>
  <si>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</si>
  <si>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</si>
  <si>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</si>
  <si>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</si>
  <si>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</si>
  <si>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</si>
  <si>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</si>
  <si>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</si>
  <si>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</si>
  <si>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</si>
  <si>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</si>
  <si>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</si>
  <si>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</si>
  <si>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</si>
  <si>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</si>
  <si>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</si>
  <si>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</si>
  <si>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</si>
  <si>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</si>
  <si>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</si>
  <si>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</si>
  <si>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</si>
  <si>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</si>
  <si>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</si>
  <si>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</si>
  <si>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</si>
  <si>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</si>
  <si>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</si>
  <si>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</si>
  <si>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</si>
  <si>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</si>
  <si>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</si>
  <si>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</si>
  <si>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</si>
  <si>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</si>
  <si>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</si>
  <si>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</si>
  <si>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</si>
  <si>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</si>
  <si>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</si>
  <si>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</si>
  <si>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</si>
  <si>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</si>
  <si>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</si>
  <si>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</si>
  <si>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</si>
  <si>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</si>
  <si>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</si>
  <si>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</si>
  <si>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</si>
  <si>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</si>
  <si>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</si>
  <si>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</si>
  <si>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</si>
  <si>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</si>
  <si>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</si>
  <si>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</si>
  <si>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</si>
  <si>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</si>
  <si>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</si>
  <si>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</si>
  <si>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</si>
  <si>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</si>
  <si>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</si>
  <si>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</si>
  <si>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</si>
  <si>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</si>
  <si>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</si>
  <si>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</si>
  <si>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</si>
  <si>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</si>
  <si>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</si>
  <si>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</si>
  <si>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</si>
  <si>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</si>
  <si>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</si>
  <si>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</si>
  <si>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</si>
  <si>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</si>
  <si>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</si>
  <si>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</si>
  <si>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</si>
  <si>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</si>
  <si>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</si>
  <si>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</si>
  <si>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</si>
  <si>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</si>
  <si>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</si>
  <si>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</si>
  <si>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</si>
  <si>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</si>
  <si>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</si>
  <si>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</si>
  <si>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</si>
  <si>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</si>
  <si>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</si>
  <si>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</si>
  <si>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</si>
  <si>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</si>
  <si>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</si>
  <si>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</si>
  <si>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</si>
  <si>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</si>
  <si>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</si>
  <si>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</si>
  <si>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</si>
  <si>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</si>
  <si>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</si>
  <si>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</si>
  <si>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</si>
  <si>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</si>
  <si>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</si>
  <si>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</si>
  <si>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</si>
  <si>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</si>
  <si>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</si>
  <si>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</si>
  <si>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</si>
  <si>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</si>
  <si>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</si>
  <si>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</si>
  <si>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</si>
  <si>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</si>
  <si>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</si>
  <si>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</si>
  <si>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</si>
  <si>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</si>
  <si>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</si>
  <si>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</si>
  <si>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</si>
  <si>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</si>
  <si>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</si>
  <si>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</si>
  <si>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</si>
  <si>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</si>
  <si>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</si>
  <si>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</si>
  <si>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</si>
  <si>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</si>
  <si>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</si>
  <si>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</si>
  <si>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</si>
  <si>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</si>
  <si>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</si>
  <si>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</si>
  <si>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</si>
  <si>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</si>
  <si>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</si>
  <si>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</si>
  <si>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</si>
  <si>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</si>
  <si>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</si>
  <si>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</si>
  <si>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</si>
  <si>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</si>
  <si>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</si>
  <si>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</si>
  <si>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</si>
  <si>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</si>
  <si>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</si>
  <si>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</si>
  <si>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</si>
  <si>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</si>
  <si>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</si>
  <si>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</si>
  <si>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</si>
  <si>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</si>
  <si>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</si>
  <si>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</si>
  <si>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</si>
  <si>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</si>
  <si>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</si>
  <si>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</si>
  <si>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</si>
  <si>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</si>
  <si>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</si>
  <si>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</si>
  <si>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</si>
  <si>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</si>
  <si>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</si>
  <si>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</si>
  <si>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</si>
  <si>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</si>
  <si>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</si>
  <si>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</si>
  <si>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</si>
  <si>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</si>
  <si>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</si>
  <si>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</si>
  <si>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</si>
  <si>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</si>
  <si>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</si>
  <si>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</si>
  <si>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</si>
  <si>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</si>
  <si>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</si>
  <si>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</si>
  <si>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</si>
  <si>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</si>
  <si>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</si>
  <si>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</si>
  <si>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</si>
  <si>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</si>
  <si>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</si>
  <si>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</si>
  <si>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</si>
  <si>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</si>
  <si>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</si>
  <si>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</si>
  <si>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</si>
  <si>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</si>
  <si>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</si>
  <si>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</si>
  <si>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</si>
  <si>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</si>
  <si>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</si>
  <si>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</si>
  <si>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</si>
  <si>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</si>
  <si>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</si>
  <si>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</si>
  <si>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</si>
  <si>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</si>
  <si>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</si>
  <si>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</si>
  <si>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</si>
  <si>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</si>
  <si>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</si>
  <si>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</si>
  <si>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</si>
  <si>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</si>
  <si>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</si>
  <si>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</si>
  <si>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</si>
  <si>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</si>
  <si>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</si>
  <si>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</si>
  <si>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</si>
  <si>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</si>
  <si>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</si>
  <si>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</si>
  <si>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</si>
  <si>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</si>
  <si>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</si>
  <si>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</si>
  <si>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</si>
  <si>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</si>
  <si>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</si>
  <si>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</si>
  <si>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</si>
  <si>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</si>
  <si>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</si>
  <si>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</si>
  <si>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</si>
  <si>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</si>
  <si>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</si>
  <si>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</si>
  <si>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</si>
  <si>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</si>
  <si>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</si>
  <si>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</si>
  <si>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</si>
  <si>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</si>
  <si>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</si>
  <si>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</si>
  <si>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</si>
  <si>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</si>
  <si>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</si>
  <si>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</si>
  <si>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</si>
  <si>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</si>
  <si>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</si>
  <si>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</si>
  <si>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</si>
  <si>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</si>
  <si>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</si>
  <si>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</si>
  <si>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</si>
  <si>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</si>
  <si>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</si>
  <si>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Sub-Category</t>
  </si>
  <si>
    <t>(All)</t>
  </si>
  <si>
    <t>Row Labels</t>
  </si>
  <si>
    <t>Grand Total</t>
  </si>
  <si>
    <t>Column Labels</t>
  </si>
  <si>
    <t>Count of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</si>
  <si>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</si>
  <si>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</si>
  <si>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</si>
  <si>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</si>
  <si>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</si>
  <si>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</si>
  <si>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</si>
  <si>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</si>
  <si>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</si>
  <si>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</si>
  <si>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</si>
  <si>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</si>
  <si>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</si>
  <si>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</si>
  <si>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</si>
  <si>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</si>
  <si>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</si>
  <si>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</si>
  <si>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</si>
  <si>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</si>
  <si>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</si>
  <si>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 xml:space="preserve"> 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</si>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</sst>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0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0" fontId="0" fillId="0" borderId="0" xfId="1" applyNumberFormat="1" applyFont="1" applyAlignment="1">
      <alignment horizontal="right"/>
    </xf>
  </cellXfs>
  <cellStyles count="2">
    <cellStyle name="Normal" xfId="0" builtinId="0"/>
    <cellStyle name="Percent" xfId="1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[TL_StarterBook.xlsx]Sheet2!PivotTable1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90-B649-8EAF-EE7F8B4BC46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C90-B649-8EAF-EE7F8B4BC46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C90-B649-8EAF-EE7F8B4BC46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C90-B649-8EAF-EE7F8B4BC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3130352"/>
        <c:axId val="2054078752"/>
      </c:barChart>
      <c:catAx>
        <c:axId val="205313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078752"/>
        <c:crosses val="autoZero"/>
        <c:auto val="1"/>
        <c:lblAlgn val="ctr"/>
        <c:lblOffset val="100"/>
        <c:noMultiLvlLbl val="0"/>
      </c:catAx>
      <c:valAx>
        <c:axId val="20540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13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[TL_StarterBook.xlsx]Sheet3!PivotTable2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1B-4B4A-8ADD-41E11CFF841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1B-4B4A-8ADD-41E11CFF841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01B-4B4A-8ADD-41E11CFF841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01B-4B4A-8ADD-41E11CFF8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5226176"/>
        <c:axId val="2095867552"/>
      </c:barChart>
      <c:catAx>
        <c:axId val="209522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867552"/>
        <c:crosses val="autoZero"/>
        <c:auto val="1"/>
        <c:lblAlgn val="ctr"/>
        <c:lblOffset val="100"/>
        <c:noMultiLvlLbl val="0"/>
      </c:catAx>
      <c:valAx>
        <c:axId val="20958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22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[TL_StarterBook.xlsx]Sheet4!PivotTable3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C3-F543-942B-F53892D6576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C3-F543-942B-F53892D6576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C3-F543-942B-F53892D657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33771152"/>
        <c:axId val="2133772784"/>
      </c:lineChart>
      <c:catAx>
        <c:axId val="213377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772784"/>
        <c:crosses val="autoZero"/>
        <c:auto val="1"/>
        <c:lblAlgn val="ctr"/>
        <c:lblOffset val="100"/>
        <c:noMultiLvlLbl val="0"/>
      </c:catAx>
      <c:valAx>
        <c:axId val="213377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77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12-0448-B0FA-B4950C903586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12-0448-B0FA-B4950C903586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12-0448-B0FA-B4950C903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93936"/>
        <c:axId val="203981120"/>
      </c:lineChart>
      <c:catAx>
        <c:axId val="15759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1120"/>
        <c:crosses val="autoZero"/>
        <c:auto val="1"/>
        <c:lblAlgn val="ctr"/>
        <c:lblOffset val="100"/>
        <c:noMultiLvlLbl val="0"/>
      </c:catAx>
      <c:valAx>
        <c:axId val="203981120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9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1</xdr:row>
      <xdr:rowOff>177800</xdr:rowOff>
    </xdr:from>
    <xdr:to>
      <xdr:col>16</xdr:col>
      <xdr:colOff>114300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48549-3724-4A4B-9708-74F47073B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5</xdr:row>
      <xdr:rowOff>63500</xdr:rowOff>
    </xdr:from>
    <xdr:to>
      <xdr:col>16</xdr:col>
      <xdr:colOff>647700</xdr:colOff>
      <xdr:row>34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681D7-5960-FF4B-869D-BFF3F7F3B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717550</xdr:colOff>
      <xdr:row>3</xdr:row>
      <xdr:rowOff>12700</xdr:rowOff>
    </xdr:from>
    <xdr:to>
      <xdr:col>14</xdr:col>
      <xdr:colOff>25400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B77B90-C0E7-F641-A9A2-FD571CCF1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152400</xdr:rowOff>
    </xdr:from>
    <xdr:to>
      <xdr:col>7</xdr:col>
      <xdr:colOff>1574800</xdr:colOff>
      <xdr:row>36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62C50A-31F2-6F45-ABD8-94D13A1AB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pias Lemetyinen" refreshedDate="43804.674576736114" createdVersion="6" refreshedVersion="6" minRefreshableVersion="3" recordCount="4114" xr:uid="{5FBFD29E-8352-8240-9C67-EE107AA5AA1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02849155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pias Lemetyinen" refreshedDate="43804.706492476849" createdVersion="6" refreshedVersion="6" minRefreshableVersion="3" recordCount="4114" xr:uid="{A0A2789E-A947-B041-B16E-7D888103F84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B26495-3E1D-3449-A398-0B7FCC7FB84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numFmtId="2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1B7BA9-883A-6D44-AFC9-8646991031D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265A30-A497-E14A-B078-A88544B2CC8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style="10" customWidth="1"/>
    <col min="15" max="15" width="30.83203125" style="5" customWidth="1"/>
    <col min="16" max="20" width="30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9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8265</v>
      </c>
      <c r="O2" s="6">
        <f>E2/D2</f>
        <v>1.3685882352941177</v>
      </c>
      <c r="P2" s="7">
        <f>IFERROR(E2/L2,0)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8265</v>
      </c>
      <c r="O3" s="6">
        <f t="shared" ref="O3:O66" si="0">E3/D3</f>
        <v>1.4260827250608272</v>
      </c>
      <c r="P3" s="7">
        <f t="shared" ref="P3:P66" si="1">IFERROR(E3/L3,0)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s="6">
        <f t="shared" ref="O67:O130" si="4">E67/D67</f>
        <v>1.0752857142857142</v>
      </c>
      <c r="P67" s="7">
        <f t="shared" ref="P67:P130" si="5">IFERROR(E67/L67,0)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8267</v>
      </c>
      <c r="O124" s="6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8267</v>
      </c>
      <c r="O126" s="6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8267</v>
      </c>
      <c r="O131" s="6">
        <f t="shared" ref="O131:O194" si="8">E131/D131</f>
        <v>0</v>
      </c>
      <c r="P131" s="7">
        <f t="shared" ref="P131:P194" si="9">IFERROR(E131/L131,0)</f>
        <v>0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8267</v>
      </c>
      <c r="O132" s="6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8267</v>
      </c>
      <c r="O133" s="6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8267</v>
      </c>
      <c r="O135" s="6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8267</v>
      </c>
      <c r="O136" s="6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8267</v>
      </c>
      <c r="O138" s="6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8267</v>
      </c>
      <c r="O139" s="6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8267</v>
      </c>
      <c r="O142" s="6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8267</v>
      </c>
      <c r="O145" s="6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8267</v>
      </c>
      <c r="O149" s="6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8267</v>
      </c>
      <c r="O160" s="6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8268</v>
      </c>
      <c r="O162" s="6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8268</v>
      </c>
      <c r="O165" s="6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8268</v>
      </c>
      <c r="O167" s="6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8268</v>
      </c>
      <c r="O174" s="6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8268</v>
      </c>
      <c r="O175" s="6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8268</v>
      </c>
      <c r="O176" s="6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8268</v>
      </c>
      <c r="O178" s="6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8268</v>
      </c>
      <c r="O180" s="6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8268</v>
      </c>
      <c r="O184" s="6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8268</v>
      </c>
      <c r="O188" s="6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8268</v>
      </c>
      <c r="O190" s="6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8268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8268</v>
      </c>
      <c r="O195" s="6">
        <f t="shared" ref="O195:O258" si="12">E195/D195</f>
        <v>0</v>
      </c>
      <c r="P195" s="7">
        <f t="shared" ref="P195:P258" si="13">IFERROR(E195/L195,0)</f>
        <v>0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8268</v>
      </c>
      <c r="O197" s="6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8268</v>
      </c>
      <c r="O201" s="6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8268</v>
      </c>
      <c r="O204" s="6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8268</v>
      </c>
      <c r="O208" s="6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8268</v>
      </c>
      <c r="O210" s="6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8268</v>
      </c>
      <c r="O211" s="6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8268</v>
      </c>
      <c r="O223" s="6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8268</v>
      </c>
      <c r="O225" s="6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8268</v>
      </c>
      <c r="O226" s="6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8268</v>
      </c>
      <c r="O227" s="6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8268</v>
      </c>
      <c r="O229" s="6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8268</v>
      </c>
      <c r="O230" s="6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8268</v>
      </c>
      <c r="O231" s="6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8268</v>
      </c>
      <c r="O233" s="6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8268</v>
      </c>
      <c r="O235" s="6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8268</v>
      </c>
      <c r="O237" s="6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8268</v>
      </c>
      <c r="O238" s="6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8268</v>
      </c>
      <c r="O240" s="6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8269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8269</v>
      </c>
      <c r="O259" s="6">
        <f t="shared" ref="O259:O322" si="16">E259/D259</f>
        <v>1.0672648571428571</v>
      </c>
      <c r="P259" s="7">
        <f t="shared" ref="P259:P322" si="17">IFERROR(E259/L259,0)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8269</v>
      </c>
      <c r="O323" s="6">
        <f t="shared" ref="O323:O386" si="20">E323/D323</f>
        <v>1.0266285714285714</v>
      </c>
      <c r="P323" s="7">
        <f t="shared" ref="P323:P386" si="21">IFERROR(E323/L323,0)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8269</v>
      </c>
      <c r="O387" s="6">
        <f t="shared" ref="O387:O450" si="24">E387/D387</f>
        <v>1.05982</v>
      </c>
      <c r="P387" s="7">
        <f t="shared" ref="P387:P450" si="25">IFERROR(E387/L387,0)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8270</v>
      </c>
      <c r="O429" s="6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8270</v>
      </c>
      <c r="O431" s="6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8270</v>
      </c>
      <c r="O435" s="6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8270</v>
      </c>
      <c r="O438" s="6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8270</v>
      </c>
      <c r="O439" s="6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8270</v>
      </c>
      <c r="O441" s="6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8270</v>
      </c>
      <c r="O443" s="6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8270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8270</v>
      </c>
      <c r="O451" s="6">
        <f t="shared" ref="O451:O514" si="28">E451/D451</f>
        <v>2.2499999999999999E-2</v>
      </c>
      <c r="P451" s="7">
        <f t="shared" ref="P451:P514" si="29">IFERROR(E451/L451,0)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8270</v>
      </c>
      <c r="O453" s="6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8270</v>
      </c>
      <c r="O459" s="6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8270</v>
      </c>
      <c r="O463" s="6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8270</v>
      </c>
      <c r="O464" s="6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8270</v>
      </c>
      <c r="O470" s="6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8270</v>
      </c>
      <c r="O471" s="6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8270</v>
      </c>
      <c r="O477" s="6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8270</v>
      </c>
      <c r="O479" s="6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8270</v>
      </c>
      <c r="O480" s="6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8270</v>
      </c>
      <c r="O489" s="6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8270</v>
      </c>
      <c r="O490" s="6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8270</v>
      </c>
      <c r="O492" s="6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8270</v>
      </c>
      <c r="O493" s="6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8270</v>
      </c>
      <c r="O494" s="6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8270</v>
      </c>
      <c r="O495" s="6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8270</v>
      </c>
      <c r="O497" s="6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8270</v>
      </c>
      <c r="O503" s="6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8270</v>
      </c>
      <c r="O512" s="6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8270</v>
      </c>
      <c r="O515" s="6">
        <f t="shared" ref="O515:O578" si="32">E515/D515</f>
        <v>0.13924</v>
      </c>
      <c r="P515" s="7">
        <f t="shared" ref="P515:P578" si="33">IFERROR(E515/L515,0)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8270</v>
      </c>
      <c r="O518" s="6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8270</v>
      </c>
      <c r="O520" s="6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8271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8271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8271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8271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8271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8271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8271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8272</v>
      </c>
      <c r="O549" s="6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8272</v>
      </c>
      <c r="O554" s="6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8272</v>
      </c>
      <c r="O557" s="6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8272</v>
      </c>
      <c r="O560" s="6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8272</v>
      </c>
      <c r="O564" s="6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8272</v>
      </c>
      <c r="O567" s="6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8272</v>
      </c>
      <c r="O569" s="6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8272</v>
      </c>
      <c r="O574" s="6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8272</v>
      </c>
      <c r="O578" s="6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8272</v>
      </c>
      <c r="O579" s="6">
        <f t="shared" ref="O579:O642" si="36">E579/D579</f>
        <v>2E-3</v>
      </c>
      <c r="P579" s="7">
        <f t="shared" ref="P579:P642" si="37">IFERROR(E579/L579,0)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8272</v>
      </c>
      <c r="O583" s="6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8272</v>
      </c>
      <c r="O584" s="6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8272</v>
      </c>
      <c r="O587" s="6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8272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8272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8272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8272</v>
      </c>
      <c r="O604" s="6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8272</v>
      </c>
      <c r="O606" s="6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8272</v>
      </c>
      <c r="O609" s="6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8272</v>
      </c>
      <c r="O612" s="6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8272</v>
      </c>
      <c r="O613" s="6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8272</v>
      </c>
      <c r="O614" s="6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8272</v>
      </c>
      <c r="O616" s="6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8272</v>
      </c>
      <c r="O617" s="6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8272</v>
      </c>
      <c r="O618" s="6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8272</v>
      </c>
      <c r="O620" s="6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8272</v>
      </c>
      <c r="O625" s="6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8272</v>
      </c>
      <c r="O626" s="6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8272</v>
      </c>
      <c r="O627" s="6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8272</v>
      </c>
      <c r="O630" s="6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8272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8272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8272</v>
      </c>
      <c r="O634" s="6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8272</v>
      </c>
      <c r="O639" s="6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8273</v>
      </c>
      <c r="O642" s="6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8273</v>
      </c>
      <c r="O643" s="6">
        <f t="shared" ref="O643:O706" si="40">E643/D643</f>
        <v>1.1916249999999999</v>
      </c>
      <c r="P643" s="7">
        <f t="shared" ref="P643:P706" si="41">IFERROR(E643/L643,0)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8273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8273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8273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8273</v>
      </c>
      <c r="O688" s="6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8273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8273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8273</v>
      </c>
      <c r="O706" s="6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8273</v>
      </c>
      <c r="O707" s="6">
        <f t="shared" ref="O707:O770" si="44">E707/D707</f>
        <v>9.7699999999999992E-3</v>
      </c>
      <c r="P707" s="7">
        <f t="shared" ref="P707:P770" si="45">IFERROR(E707/L707,0)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8273</v>
      </c>
      <c r="O708" s="6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8273</v>
      </c>
      <c r="O712" s="6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8273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8274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8274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8274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8274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8274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8274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8274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8274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8274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8274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8274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8275</v>
      </c>
      <c r="O762" s="6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8275</v>
      </c>
      <c r="O763" s="6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8275</v>
      </c>
      <c r="O764" s="6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8275</v>
      </c>
      <c r="O766" s="6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8275</v>
      </c>
      <c r="O768" s="6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8275</v>
      </c>
      <c r="O770" s="6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8275</v>
      </c>
      <c r="O771" s="6">
        <f t="shared" ref="O771:O834" si="48">E771/D771</f>
        <v>0.41399999999999998</v>
      </c>
      <c r="P771" s="7">
        <f t="shared" ref="P771:P834" si="49">IFERROR(E771/L771,0)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8275</v>
      </c>
      <c r="O772" s="6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8276</v>
      </c>
      <c r="O782" s="6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8276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8276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8276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8276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8276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8276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8276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8276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8276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8276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8276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8276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8276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8276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8276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8276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8276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8276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8276</v>
      </c>
      <c r="O835" s="6">
        <f t="shared" ref="O835:O898" si="52">E835/D835</f>
        <v>1.0166666666666666</v>
      </c>
      <c r="P835" s="7">
        <f t="shared" ref="P835:P898" si="53">IFERROR(E835/L835,0)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8276</v>
      </c>
      <c r="O837" s="6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8276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8276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8276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8276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8277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8277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8277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8278</v>
      </c>
      <c r="O869" s="6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8278</v>
      </c>
      <c r="O877" s="6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8279</v>
      </c>
      <c r="O882" s="6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8279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8279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8279</v>
      </c>
      <c r="O888" s="6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8279</v>
      </c>
      <c r="O889" s="6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8279</v>
      </c>
      <c r="O898" s="6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8279</v>
      </c>
      <c r="O899" s="6">
        <f t="shared" ref="O899:O962" si="56">E899/D899</f>
        <v>0</v>
      </c>
      <c r="P899" s="7">
        <f t="shared" ref="P899:P962" si="57">IFERROR(E899/L899,0)</f>
        <v>0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8279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8279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8278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8278</v>
      </c>
      <c r="O903" s="6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8278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8278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8278</v>
      </c>
      <c r="O908" s="6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8278</v>
      </c>
      <c r="O909" s="6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8278</v>
      </c>
      <c r="O910" s="6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8278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8278</v>
      </c>
      <c r="O913" s="6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8278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8278</v>
      </c>
      <c r="O916" s="6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8278</v>
      </c>
      <c r="O918" s="6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8278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8278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8278</v>
      </c>
      <c r="O922" s="6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8278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8278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8278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8278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8278</v>
      </c>
      <c r="O928" s="6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8278</v>
      </c>
      <c r="O929" s="6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8278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8278</v>
      </c>
      <c r="O931" s="6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8278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8278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8278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8278</v>
      </c>
      <c r="O938" s="6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8278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8278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8278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8273</v>
      </c>
      <c r="O946" s="6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8273</v>
      </c>
      <c r="O949" s="6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8273</v>
      </c>
      <c r="O961" s="6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8273</v>
      </c>
      <c r="O963" s="6">
        <f t="shared" ref="O963:O1026" si="60">E963/D963</f>
        <v>0.42188421052631581</v>
      </c>
      <c r="P963" s="7">
        <f t="shared" ref="P963:P1026" si="61">IFERROR(E963/L963,0)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8273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8273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8273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8273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8273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8273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8273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8273</v>
      </c>
      <c r="O990" s="6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8273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8273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8273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8273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8280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8280</v>
      </c>
      <c r="O1027" s="6">
        <f t="shared" ref="O1027:O1090" si="64">E1027/D1027</f>
        <v>1.099283142857143</v>
      </c>
      <c r="P1027" s="7">
        <f t="shared" ref="P1027:P1090" si="65">IFERROR(E1027/L1027,0)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8280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8281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8281</v>
      </c>
      <c r="O1043" s="6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8281</v>
      </c>
      <c r="O1048" s="6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8281</v>
      </c>
      <c r="O1051" s="6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8281</v>
      </c>
      <c r="O1052" s="6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8281</v>
      </c>
      <c r="O1053" s="6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8281</v>
      </c>
      <c r="O1054" s="6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8281</v>
      </c>
      <c r="O1056" s="6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8281</v>
      </c>
      <c r="O1057" s="6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8281</v>
      </c>
      <c r="O1058" s="6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8281</v>
      </c>
      <c r="O1059" s="6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8281</v>
      </c>
      <c r="O1060" s="6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8281</v>
      </c>
      <c r="O1061" s="6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8281</v>
      </c>
      <c r="O1063" s="6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8281</v>
      </c>
      <c r="O1065" s="6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8282</v>
      </c>
      <c r="O1073" s="6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8282</v>
      </c>
      <c r="O1086" s="6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8282</v>
      </c>
      <c r="O1089" s="6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8282</v>
      </c>
      <c r="O1091" s="6">
        <f t="shared" ref="O1091:O1154" si="68">E1091/D1091</f>
        <v>7.8266666666666665E-2</v>
      </c>
      <c r="P1091" s="7">
        <f t="shared" ref="P1091:P1154" si="69">IFERROR(E1091/L1091,0)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8282</v>
      </c>
      <c r="O1095" s="6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8282</v>
      </c>
      <c r="O1109" s="6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8282</v>
      </c>
      <c r="O1110" s="6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8282</v>
      </c>
      <c r="O1118" s="6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8282</v>
      </c>
      <c r="O1119" s="6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8282</v>
      </c>
      <c r="O1122" s="6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8282</v>
      </c>
      <c r="O1124" s="6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8283</v>
      </c>
      <c r="O1127" s="6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8283</v>
      </c>
      <c r="O1133" s="6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8283</v>
      </c>
      <c r="O1142" s="6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8283</v>
      </c>
      <c r="O1143" s="6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8283</v>
      </c>
      <c r="O1144" s="6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8284</v>
      </c>
      <c r="O1146" s="6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8284</v>
      </c>
      <c r="O1149" s="6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8284</v>
      </c>
      <c r="O1153" s="6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8284</v>
      </c>
      <c r="O1155" s="6">
        <f t="shared" ref="O1155:O1218" si="72">E1155/D1155</f>
        <v>6.2500000000000003E-3</v>
      </c>
      <c r="P1155" s="7">
        <f t="shared" ref="P1155:P1218" si="73">IFERROR(E1155/L1155,0)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8284</v>
      </c>
      <c r="O1158" s="6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8284</v>
      </c>
      <c r="O1161" s="6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8284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8284</v>
      </c>
      <c r="O1163" s="6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8284</v>
      </c>
      <c r="O1165" s="6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8284</v>
      </c>
      <c r="O1166" s="6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8284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8284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8284</v>
      </c>
      <c r="O1174" s="6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8284</v>
      </c>
      <c r="O1179" s="6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8284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8285</v>
      </c>
      <c r="O1219" s="6">
        <f t="shared" ref="O1219:O1282" si="76">E1219/D1219</f>
        <v>1.026</v>
      </c>
      <c r="P1219" s="7">
        <f t="shared" ref="P1219:P1282" si="77">IFERROR(E1219/L1219,0)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8286</v>
      </c>
      <c r="O1229" s="6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8286</v>
      </c>
      <c r="O1232" s="6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8286</v>
      </c>
      <c r="O1233" s="6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8286</v>
      </c>
      <c r="O1236" s="6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8286</v>
      </c>
      <c r="O1238" s="6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8286</v>
      </c>
      <c r="O1239" s="6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8286</v>
      </c>
      <c r="O1241" s="6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8286</v>
      </c>
      <c r="O1242" s="6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8276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8276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8276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8276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8276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8276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8276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8276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8276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8276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8276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8276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8276</v>
      </c>
      <c r="O1283" s="6">
        <f t="shared" ref="O1283:O1346" si="80">E1283/D1283</f>
        <v>1.1071428571428572</v>
      </c>
      <c r="P1283" s="7">
        <f t="shared" ref="P1283:P1346" si="81">IFERROR(E1283/L1283,0)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8276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8271</v>
      </c>
      <c r="O1286" s="6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8271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8271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8271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8271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8271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8273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8273</v>
      </c>
      <c r="O1334" s="6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8273</v>
      </c>
      <c r="O1335" s="6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8273</v>
      </c>
      <c r="O1342" s="6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8274</v>
      </c>
      <c r="O1347" s="6">
        <f t="shared" ref="O1347:O1410" si="84">E1347/D1347</f>
        <v>1.25</v>
      </c>
      <c r="P1347" s="7">
        <f t="shared" ref="P1347:P1410" si="85">IFERROR(E1347/L1347,0)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8274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8274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8274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8274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8276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8276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8276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8276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8276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8276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8276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8276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8276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8287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8287</v>
      </c>
      <c r="O1410" s="6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8287</v>
      </c>
      <c r="O1411" s="6">
        <f t="shared" ref="O1411:O1474" si="88">E1411/D1411</f>
        <v>0</v>
      </c>
      <c r="P1411" s="7">
        <f t="shared" ref="P1411:P1474" si="89">IFERROR(E1411/L1411,0)</f>
        <v>0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8287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8287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8287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8287</v>
      </c>
      <c r="O1418" s="6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8287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8287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8287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8287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8287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8287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8287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8287</v>
      </c>
      <c r="O1426" s="6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8287</v>
      </c>
      <c r="O1427" s="6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8287</v>
      </c>
      <c r="O1428" s="6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8287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8287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8287</v>
      </c>
      <c r="O1431" s="6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8287</v>
      </c>
      <c r="O1434" s="6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8287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8287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8287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8287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8287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8287</v>
      </c>
      <c r="O1444" s="6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8287</v>
      </c>
      <c r="O1445" s="6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8287</v>
      </c>
      <c r="O1446" s="6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8287</v>
      </c>
      <c r="O1447" s="6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8287</v>
      </c>
      <c r="O1448" s="6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8287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8287</v>
      </c>
      <c r="O1450" s="6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8287</v>
      </c>
      <c r="O1451" s="6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8287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8287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8287</v>
      </c>
      <c r="O1454" s="6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8287</v>
      </c>
      <c r="O1455" s="6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8287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8287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8287</v>
      </c>
      <c r="O1459" s="6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8287</v>
      </c>
      <c r="O1460" s="6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8287</v>
      </c>
      <c r="O1461" s="6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8287</v>
      </c>
      <c r="O1462" s="6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8288</v>
      </c>
      <c r="O1463" s="6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8288</v>
      </c>
      <c r="O1464" s="6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8288</v>
      </c>
      <c r="O1473" s="6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8288</v>
      </c>
      <c r="O1475" s="6">
        <f t="shared" ref="O1475:O1538" si="92">E1475/D1475</f>
        <v>1.20516</v>
      </c>
      <c r="P1475" s="7">
        <f t="shared" ref="P1475:P1538" si="93">IFERROR(E1475/L1475,0)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8288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8288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8288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8288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8275</v>
      </c>
      <c r="O1486" s="6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8275</v>
      </c>
      <c r="O1489" s="6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8275</v>
      </c>
      <c r="O1491" s="6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8275</v>
      </c>
      <c r="O1495" s="6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8275</v>
      </c>
      <c r="O1497" s="6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8275</v>
      </c>
      <c r="O1498" s="6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8285</v>
      </c>
      <c r="O1539" s="6">
        <f t="shared" ref="O1539:O1602" si="96">E1539/D1539</f>
        <v>1.7989999999999999</v>
      </c>
      <c r="P1539" s="7">
        <f t="shared" ref="P1539:P1602" si="97">IFERROR(E1539/L1539,0)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8289</v>
      </c>
      <c r="O1546" s="6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8289</v>
      </c>
      <c r="O1549" s="6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8289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8289</v>
      </c>
      <c r="O1553" s="6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8289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8289</v>
      </c>
      <c r="O1555" s="6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8289</v>
      </c>
      <c r="O1556" s="6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8289</v>
      </c>
      <c r="O1557" s="6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8290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8290</v>
      </c>
      <c r="O1564" s="6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8290</v>
      </c>
      <c r="O1571" s="6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8290</v>
      </c>
      <c r="O1574" s="6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8290</v>
      </c>
      <c r="O1577" s="6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8290</v>
      </c>
      <c r="O1582" s="6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8291</v>
      </c>
      <c r="O1586" s="6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8291</v>
      </c>
      <c r="O1588" s="6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8291</v>
      </c>
      <c r="O1590" s="6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8291</v>
      </c>
      <c r="O1591" s="6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8291</v>
      </c>
      <c r="O1594" s="6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8291</v>
      </c>
      <c r="O1599" s="6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8291</v>
      </c>
      <c r="O1601" s="6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8276</v>
      </c>
      <c r="O1603" s="6">
        <f t="shared" ref="O1603:O1666" si="100">E1603/D1603</f>
        <v>1.082492</v>
      </c>
      <c r="P1603" s="7">
        <f t="shared" ref="P1603:P1666" si="101">IFERROR(E1603/L1603,0)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8276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8276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8276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8276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8276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8276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8276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8276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8276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8276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8276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8292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8292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8292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8292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8292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8292</v>
      </c>
      <c r="O1667" s="6">
        <f t="shared" ref="O1667:O1730" si="104">E1667/D1667</f>
        <v>1.1945714285714286</v>
      </c>
      <c r="P1667" s="7">
        <f t="shared" ref="P1667:P1730" si="105">IFERROR(E1667/L1667,0)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8292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8292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8292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8292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8293</v>
      </c>
      <c r="O1684" s="6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8293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8293</v>
      </c>
      <c r="O1690" s="6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8293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8293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8293</v>
      </c>
      <c r="O1698" s="6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8293</v>
      </c>
      <c r="O1700" s="6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8293</v>
      </c>
      <c r="O1702" s="6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8293</v>
      </c>
      <c r="O1707" s="6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8293</v>
      </c>
      <c r="O1708" s="6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8293</v>
      </c>
      <c r="O1709" s="6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8293</v>
      </c>
      <c r="O1710" s="6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8293</v>
      </c>
      <c r="O1714" s="6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8293</v>
      </c>
      <c r="O1716" s="6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8293</v>
      </c>
      <c r="O1722" s="6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8293</v>
      </c>
      <c r="O1723" s="6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8293</v>
      </c>
      <c r="O1731" s="6">
        <f t="shared" ref="O1731:O1794" si="108">E1731/D1731</f>
        <v>0</v>
      </c>
      <c r="P1731" s="7">
        <f t="shared" ref="P1731:P1794" si="109">IFERROR(E1731/L1731,0)</f>
        <v>0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8293</v>
      </c>
      <c r="O1732" s="6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8293</v>
      </c>
      <c r="O1733" s="6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8293</v>
      </c>
      <c r="O1734" s="6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8293</v>
      </c>
      <c r="O1735" s="6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8293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8293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8293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8293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8293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8293</v>
      </c>
      <c r="O1742" s="6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8285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8285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8285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8285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8285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8285</v>
      </c>
      <c r="O1768" s="6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8285</v>
      </c>
      <c r="O1769" s="6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8285</v>
      </c>
      <c r="O1771" s="6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8285</v>
      </c>
      <c r="O1774" s="6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8285</v>
      </c>
      <c r="O1776" s="6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8285</v>
      </c>
      <c r="O1785" s="6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8285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8285</v>
      </c>
      <c r="O1795" s="6">
        <f t="shared" ref="O1795:O1858" si="112">E1795/D1795</f>
        <v>1.3333333333333334E-2</v>
      </c>
      <c r="P1795" s="7">
        <f t="shared" ref="P1795:P1858" si="113">IFERROR(E1795/L1795,0)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8285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8285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8285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8285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8285</v>
      </c>
      <c r="O1815" s="6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8285</v>
      </c>
      <c r="O1817" s="6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8285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8285</v>
      </c>
      <c r="O1820" s="6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8285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8276</v>
      </c>
      <c r="O1823" s="6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8276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8276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8276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8276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8276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8276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8276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8276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8276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8276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8276</v>
      </c>
      <c r="O1858" s="6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8276</v>
      </c>
      <c r="O1859" s="6">
        <f t="shared" ref="O1859:O1922" si="116">E1859/D1859</f>
        <v>1</v>
      </c>
      <c r="P1859" s="7">
        <f t="shared" ref="P1859:P1922" si="117">IFERROR(E1859/L1859,0)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8276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8283</v>
      </c>
      <c r="O1863" s="6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8283</v>
      </c>
      <c r="O1871" s="6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8283</v>
      </c>
      <c r="O1874" s="6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8283</v>
      </c>
      <c r="O1878" s="6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8283</v>
      </c>
      <c r="O1879" s="6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8283</v>
      </c>
      <c r="O1880" s="6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8279</v>
      </c>
      <c r="O1883" s="6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8279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8279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8279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8279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8294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8279</v>
      </c>
      <c r="O1923" s="6">
        <f t="shared" ref="O1923:O1986" si="120">E1923/D1923</f>
        <v>1.3680000000000001</v>
      </c>
      <c r="P1923" s="7">
        <f t="shared" ref="P1923:P1986" si="121">IFERROR(E1923/L1923,0)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8279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8279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8279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8279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8279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8296</v>
      </c>
      <c r="O1984" s="6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8296</v>
      </c>
      <c r="O1987" s="6">
        <f t="shared" ref="O1987:O2050" si="124">E1987/D1987</f>
        <v>3.1875000000000001E-2</v>
      </c>
      <c r="P1987" s="7">
        <f t="shared" ref="P1987:P2050" si="125">IFERROR(E1987/L1987,0)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8296</v>
      </c>
      <c r="O1995" s="6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8296</v>
      </c>
      <c r="O1996" s="6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8296</v>
      </c>
      <c r="O1998" s="6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8296</v>
      </c>
      <c r="O1999" s="6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8295</v>
      </c>
      <c r="O2051" s="6">
        <f t="shared" ref="O2051:O2114" si="128">E2051/D2051</f>
        <v>1.2019070000000001</v>
      </c>
      <c r="P2051" s="7">
        <f t="shared" ref="P2051:P2114" si="129">IFERROR(E2051/L2051,0)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8279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8279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8279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8279</v>
      </c>
      <c r="O2104" s="6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8279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8279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8279</v>
      </c>
      <c r="O2114" s="6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8279</v>
      </c>
      <c r="O2115" s="6">
        <f t="shared" ref="O2115:O2178" si="132">E2115/D2115</f>
        <v>1.0485714285714285</v>
      </c>
      <c r="P2115" s="7">
        <f t="shared" ref="P2115:P2178" si="133">IFERROR(E2115/L2115,0)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8279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8282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8282</v>
      </c>
      <c r="O2124" s="6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8282</v>
      </c>
      <c r="O2133" s="6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8282</v>
      </c>
      <c r="O2135" s="6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8282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8282</v>
      </c>
      <c r="O2143" s="6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8282</v>
      </c>
      <c r="O2151" s="6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8282</v>
      </c>
      <c r="O2159" s="6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8282</v>
      </c>
      <c r="O2162" s="6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8276</v>
      </c>
      <c r="O2163" s="6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8276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8276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8276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8276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8276</v>
      </c>
      <c r="O2178" s="6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8276</v>
      </c>
      <c r="O2179" s="6">
        <f t="shared" ref="O2179:O2242" si="136">E2179/D2179</f>
        <v>1.0012000000000001</v>
      </c>
      <c r="P2179" s="7">
        <f t="shared" ref="P2179:P2242" si="137">IFERROR(E2179/L2179,0)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8276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8297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8297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8280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8280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8280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8280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8280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8297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8297</v>
      </c>
      <c r="O2243" s="6">
        <f t="shared" ref="O2243:O2306" si="140">E2243/D2243</f>
        <v>8.0640000000000001</v>
      </c>
      <c r="P2243" s="7">
        <f t="shared" ref="P2243:P2306" si="141">IFERROR(E2243/L2243,0)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8297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8297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8297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8297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8297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8297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8297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8276</v>
      </c>
      <c r="O2283" s="6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8276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8276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8276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8276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8279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8279</v>
      </c>
      <c r="O2307" s="6">
        <f t="shared" ref="O2307:O2370" si="144">E2307/D2307</f>
        <v>1.0122777777777778</v>
      </c>
      <c r="P2307" s="7">
        <f t="shared" ref="P2307:P2370" si="145">IFERROR(E2307/L2307,0)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8279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8279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8279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8279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8298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8298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8298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8272</v>
      </c>
      <c r="O2343" s="6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8272</v>
      </c>
      <c r="O2344" s="6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8272</v>
      </c>
      <c r="O2347" s="6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8272</v>
      </c>
      <c r="O2351" s="6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8272</v>
      </c>
      <c r="O2352" s="6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8272</v>
      </c>
      <c r="O2354" s="6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8272</v>
      </c>
      <c r="O2355" s="6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8272</v>
      </c>
      <c r="O2358" s="6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8272</v>
      </c>
      <c r="O2359" s="6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8272</v>
      </c>
      <c r="O2360" s="6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8272</v>
      </c>
      <c r="O2363" s="6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8272</v>
      </c>
      <c r="O2365" s="6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8272</v>
      </c>
      <c r="O2366" s="6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8272</v>
      </c>
      <c r="O2367" s="6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8272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8272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8272</v>
      </c>
      <c r="O2370" s="6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8272</v>
      </c>
      <c r="O2371" s="6">
        <f t="shared" ref="O2371:O2434" si="148">E2371/D2371</f>
        <v>0</v>
      </c>
      <c r="P2371" s="7">
        <f t="shared" ref="P2371:P2434" si="149">IFERROR(E2371/L2371,0)</f>
        <v>0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8272</v>
      </c>
      <c r="O2373" s="6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8272</v>
      </c>
      <c r="O2377" s="6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8272</v>
      </c>
      <c r="O2379" s="6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8272</v>
      </c>
      <c r="O2380" s="6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8272</v>
      </c>
      <c r="O2381" s="6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8272</v>
      </c>
      <c r="O2388" s="6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8272</v>
      </c>
      <c r="O2392" s="6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8272</v>
      </c>
      <c r="O2394" s="6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8272</v>
      </c>
      <c r="O2397" s="6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8272</v>
      </c>
      <c r="O2399" s="6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8272</v>
      </c>
      <c r="O2400" s="6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8272</v>
      </c>
      <c r="O2401" s="6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8272</v>
      </c>
      <c r="O2402" s="6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8284</v>
      </c>
      <c r="O2406" s="6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8284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8284</v>
      </c>
      <c r="O2411" s="6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8284</v>
      </c>
      <c r="O2412" s="6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8284</v>
      </c>
      <c r="O2414" s="6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8284</v>
      </c>
      <c r="O2419" s="6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8284</v>
      </c>
      <c r="O2421" s="6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8284</v>
      </c>
      <c r="O2426" s="6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8284</v>
      </c>
      <c r="O2428" s="6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8284</v>
      </c>
      <c r="O2434" s="6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8284</v>
      </c>
      <c r="O2435" s="6">
        <f t="shared" ref="O2435:O2498" si="152">E2435/D2435</f>
        <v>0</v>
      </c>
      <c r="P2435" s="7">
        <f t="shared" ref="P2435:P2498" si="153">IFERROR(E2435/L2435,0)</f>
        <v>0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8284</v>
      </c>
      <c r="O2439" s="6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8284</v>
      </c>
      <c r="O2441" s="6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8298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8298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8298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8298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8298</v>
      </c>
      <c r="O2457" s="6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8298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8279</v>
      </c>
      <c r="O2463" s="6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8279</v>
      </c>
      <c r="O2466" s="6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8279</v>
      </c>
      <c r="O2468" s="6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8279</v>
      </c>
      <c r="O2473" s="6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8279</v>
      </c>
      <c r="O2475" s="6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8279</v>
      </c>
      <c r="O2478" s="6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8279</v>
      </c>
      <c r="O2487" s="6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8279</v>
      </c>
      <c r="O2492" s="6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8279</v>
      </c>
      <c r="O2494" s="6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8279</v>
      </c>
      <c r="O2498" s="6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8279</v>
      </c>
      <c r="O2499" s="6">
        <f t="shared" ref="O2499:O2562" si="156">E2499/D2499</f>
        <v>1.127715</v>
      </c>
      <c r="P2499" s="7">
        <f t="shared" ref="P2499:P2562" si="157">IFERROR(E2499/L2499,0)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8299</v>
      </c>
      <c r="O2505" s="6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8299</v>
      </c>
      <c r="O2506" s="6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8299</v>
      </c>
      <c r="O2507" s="6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8299</v>
      </c>
      <c r="O2509" s="6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8299</v>
      </c>
      <c r="O2510" s="6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8299</v>
      </c>
      <c r="O2513" s="6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8299</v>
      </c>
      <c r="O2514" s="6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8299</v>
      </c>
      <c r="O2515" s="6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8299</v>
      </c>
      <c r="O2518" s="6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8299</v>
      </c>
      <c r="O2520" s="6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8299</v>
      </c>
      <c r="O2522" s="6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8300</v>
      </c>
      <c r="O2524" s="6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8300</v>
      </c>
      <c r="O2526" s="6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8300</v>
      </c>
      <c r="O2527" s="6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8300</v>
      </c>
      <c r="O2529" s="6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8300</v>
      </c>
      <c r="O2532" s="6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8300</v>
      </c>
      <c r="O2533" s="6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8300</v>
      </c>
      <c r="O2534" s="6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8300</v>
      </c>
      <c r="O2537" s="6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8300</v>
      </c>
      <c r="O2542" s="6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8300</v>
      </c>
      <c r="O2546" s="6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8300</v>
      </c>
      <c r="O2550" s="6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8300</v>
      </c>
      <c r="O2556" s="6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8300</v>
      </c>
      <c r="O2560" s="6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8300</v>
      </c>
      <c r="O2562" s="6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8284</v>
      </c>
      <c r="O2563" s="6">
        <f t="shared" ref="O2563:O2626" si="160">E2563/D2563</f>
        <v>0</v>
      </c>
      <c r="P2563" s="7">
        <f t="shared" ref="P2563:P2626" si="161">IFERROR(E2563/L2563,0)</f>
        <v>0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8284</v>
      </c>
      <c r="O2565" s="6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8284</v>
      </c>
      <c r="O2566" s="6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8284</v>
      </c>
      <c r="O2568" s="6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8284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8284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8284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8284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8284</v>
      </c>
      <c r="O2574" s="6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8284</v>
      </c>
      <c r="O2575" s="6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8284</v>
      </c>
      <c r="O2576" s="6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8284</v>
      </c>
      <c r="O2577" s="6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8284</v>
      </c>
      <c r="O2578" s="6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8284</v>
      </c>
      <c r="O2579" s="6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8284</v>
      </c>
      <c r="O2580" s="6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8284</v>
      </c>
      <c r="O2583" s="6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8284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8284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8284</v>
      </c>
      <c r="O2586" s="6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8284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8284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8284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8284</v>
      </c>
      <c r="O2592" s="6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8284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8284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8284</v>
      </c>
      <c r="O2595" s="6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8284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8284</v>
      </c>
      <c r="O2600" s="6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8284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8301</v>
      </c>
      <c r="O2609" s="6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8301</v>
      </c>
      <c r="O2618" s="6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8301</v>
      </c>
      <c r="O2627" s="6">
        <f t="shared" ref="O2627:O2690" si="164">E2627/D2627</f>
        <v>9.56</v>
      </c>
      <c r="P2627" s="7">
        <f t="shared" ref="P2627:P2690" si="165">IFERROR(E2627/L2627,0)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8301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8301</v>
      </c>
      <c r="O2641" s="6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8301</v>
      </c>
      <c r="O2644" s="6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8301</v>
      </c>
      <c r="O2646" s="6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8301</v>
      </c>
      <c r="O2647" s="6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8302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8302</v>
      </c>
      <c r="O2673" s="6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8284</v>
      </c>
      <c r="O2688" s="6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8284</v>
      </c>
      <c r="O2689" s="6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8284</v>
      </c>
      <c r="O2690" s="6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8284</v>
      </c>
      <c r="O2691" s="6">
        <f t="shared" ref="O2691:O2754" si="168">E2691/D2691</f>
        <v>2.8571428571428571E-5</v>
      </c>
      <c r="P2691" s="7">
        <f t="shared" ref="P2691:P2754" si="169">IFERROR(E2691/L2691,0)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8284</v>
      </c>
      <c r="O2701" s="6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8303</v>
      </c>
      <c r="O2707" s="6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8303</v>
      </c>
      <c r="O2711" s="6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8295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8295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8295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8295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8295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8295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8295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8304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8304</v>
      </c>
      <c r="O2745" s="6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8304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8304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8304</v>
      </c>
      <c r="O2752" s="6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8304</v>
      </c>
      <c r="O2753" s="6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8304</v>
      </c>
      <c r="O2755" s="6">
        <f t="shared" ref="O2755:O2818" si="172">E2755/D2755</f>
        <v>0.19</v>
      </c>
      <c r="P2755" s="7">
        <f t="shared" ref="P2755:P2818" si="173">IFERROR(E2755/L2755,0)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8304</v>
      </c>
      <c r="O2756" s="6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8304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8304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8304</v>
      </c>
      <c r="O2762" s="6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8304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8304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8304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8304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8304</v>
      </c>
      <c r="O2767" s="6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8304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8304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8304</v>
      </c>
      <c r="O2772" s="6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8304</v>
      </c>
      <c r="O2773" s="6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8304</v>
      </c>
      <c r="O2774" s="6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8304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8304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8304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8304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8304</v>
      </c>
      <c r="O2782" s="6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8271</v>
      </c>
      <c r="O2784" s="6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8271</v>
      </c>
      <c r="O2785" s="6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8271</v>
      </c>
      <c r="O2786" s="6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8271</v>
      </c>
      <c r="O2787" s="6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8271</v>
      </c>
      <c r="O2795" s="6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8271</v>
      </c>
      <c r="O2800" s="6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8271</v>
      </c>
      <c r="O2802" s="6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8271</v>
      </c>
      <c r="O2809" s="6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8271</v>
      </c>
      <c r="O2811" s="6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8271</v>
      </c>
      <c r="O2814" s="6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8271</v>
      </c>
      <c r="O2817" s="6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8271</v>
      </c>
      <c r="O2819" s="6">
        <f t="shared" ref="O2819:O2882" si="176">E2819/D2819</f>
        <v>1.3</v>
      </c>
      <c r="P2819" s="7">
        <f t="shared" ref="P2819:P2882" si="177">IFERROR(E2819/L2819,0)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8271</v>
      </c>
      <c r="O2820" s="6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8271</v>
      </c>
      <c r="O2821" s="6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8271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8271</v>
      </c>
      <c r="O2823" s="6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8271</v>
      </c>
      <c r="O2824" s="6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8271</v>
      </c>
      <c r="O2825" s="6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8271</v>
      </c>
      <c r="O2832" s="6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8271</v>
      </c>
      <c r="O2836" s="6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8271</v>
      </c>
      <c r="O2839" s="6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8271</v>
      </c>
      <c r="O2842" s="6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8271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8271</v>
      </c>
      <c r="O2844" s="6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8271</v>
      </c>
      <c r="O2845" s="6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8271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8271</v>
      </c>
      <c r="O2848" s="6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8271</v>
      </c>
      <c r="O2849" s="6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8271</v>
      </c>
      <c r="O2850" s="6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8271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8271</v>
      </c>
      <c r="O2852" s="6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8271</v>
      </c>
      <c r="O2853" s="6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8271</v>
      </c>
      <c r="O2854" s="6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8271</v>
      </c>
      <c r="O2855" s="6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8271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8271</v>
      </c>
      <c r="O2860" s="6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8271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8271</v>
      </c>
      <c r="O2863" s="6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8271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8271</v>
      </c>
      <c r="O2866" s="6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8271</v>
      </c>
      <c r="O2867" s="6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8271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8271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8271</v>
      </c>
      <c r="O2872" s="6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8271</v>
      </c>
      <c r="O2874" s="6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8271</v>
      </c>
      <c r="O2875" s="6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8271</v>
      </c>
      <c r="O2877" s="6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8271</v>
      </c>
      <c r="O2878" s="6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8271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8271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8271</v>
      </c>
      <c r="O2883" s="6">
        <f t="shared" ref="O2883:O2946" si="180">E2883/D2883</f>
        <v>0</v>
      </c>
      <c r="P2883" s="7">
        <f t="shared" ref="P2883:P2946" si="181">IFERROR(E2883/L2883,0)</f>
        <v>0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8271</v>
      </c>
      <c r="O2884" s="6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8271</v>
      </c>
      <c r="O2885" s="6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8271</v>
      </c>
      <c r="O2886" s="6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8271</v>
      </c>
      <c r="O2887" s="6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8271</v>
      </c>
      <c r="O2888" s="6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8271</v>
      </c>
      <c r="O2889" s="6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8271</v>
      </c>
      <c r="O2890" s="6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8271</v>
      </c>
      <c r="O2892" s="6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8271</v>
      </c>
      <c r="O2893" s="6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8271</v>
      </c>
      <c r="O2895" s="6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8271</v>
      </c>
      <c r="O2896" s="6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8271</v>
      </c>
      <c r="O2897" s="6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8271</v>
      </c>
      <c r="O2901" s="6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8271</v>
      </c>
      <c r="O2903" s="6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8271</v>
      </c>
      <c r="O2904" s="6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8271</v>
      </c>
      <c r="O2905" s="6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8271</v>
      </c>
      <c r="O2906" s="6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8271</v>
      </c>
      <c r="O2909" s="6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8271</v>
      </c>
      <c r="O2910" s="6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8271</v>
      </c>
      <c r="O2911" s="6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8271</v>
      </c>
      <c r="O2912" s="6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8271</v>
      </c>
      <c r="O2915" s="6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8271</v>
      </c>
      <c r="O2916" s="6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8271</v>
      </c>
      <c r="O2919" s="6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8271</v>
      </c>
      <c r="O2921" s="6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8305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8305</v>
      </c>
      <c r="O2924" s="6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8305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8305</v>
      </c>
      <c r="O2926" s="6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8305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8305</v>
      </c>
      <c r="O2930" s="6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8305</v>
      </c>
      <c r="O2933" s="6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8305</v>
      </c>
      <c r="O2936" s="6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8305</v>
      </c>
      <c r="O2938" s="6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8305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8305</v>
      </c>
      <c r="O2942" s="6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8303</v>
      </c>
      <c r="O2943" s="6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8303</v>
      </c>
      <c r="O2945" s="6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8303</v>
      </c>
      <c r="O2946" s="6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8303</v>
      </c>
      <c r="O2947" s="6">
        <f t="shared" ref="O2947:O3010" si="184">E2947/D2947</f>
        <v>0</v>
      </c>
      <c r="P2947" s="7">
        <f t="shared" ref="P2947:P3010" si="185">IFERROR(E2947/L2947,0)</f>
        <v>0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8303</v>
      </c>
      <c r="O2948" s="6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8303</v>
      </c>
      <c r="O2951" s="6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8303</v>
      </c>
      <c r="O2952" s="6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8303</v>
      </c>
      <c r="O2955" s="6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8303</v>
      </c>
      <c r="O2956" s="6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8303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8303</v>
      </c>
      <c r="O2960" s="6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8303</v>
      </c>
      <c r="O2961" s="6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8303</v>
      </c>
      <c r="O2962" s="6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8271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8271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8271</v>
      </c>
      <c r="O2965" s="6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8271</v>
      </c>
      <c r="O2969" s="6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8271</v>
      </c>
      <c r="O2970" s="6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8271</v>
      </c>
      <c r="O2971" s="6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8271</v>
      </c>
      <c r="O2972" s="6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8271</v>
      </c>
      <c r="O2975" s="6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8271</v>
      </c>
      <c r="O2976" s="6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8271</v>
      </c>
      <c r="O2977" s="6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8271</v>
      </c>
      <c r="O2980" s="6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8271</v>
      </c>
      <c r="O2981" s="6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8303</v>
      </c>
      <c r="O2983" s="6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8303</v>
      </c>
      <c r="O2984" s="6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8303</v>
      </c>
      <c r="O2986" s="6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8303</v>
      </c>
      <c r="O2990" s="6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8303</v>
      </c>
      <c r="O2991" s="6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8303</v>
      </c>
      <c r="O2992" s="6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8303</v>
      </c>
      <c r="O2994" s="6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8303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8303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8303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8303</v>
      </c>
      <c r="O3006" s="6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8303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8303</v>
      </c>
      <c r="O3011" s="6">
        <f t="shared" ref="O3011:O3074" si="188">E3011/D3011</f>
        <v>1.19756</v>
      </c>
      <c r="P3011" s="7">
        <f t="shared" ref="P3011:P3074" si="189">IFERROR(E3011/L3011,0)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8303</v>
      </c>
      <c r="O3016" s="6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8303</v>
      </c>
      <c r="O3025" s="6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8303</v>
      </c>
      <c r="O3033" s="6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8303</v>
      </c>
      <c r="O3038" s="6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8303</v>
      </c>
      <c r="O3039" s="6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8303</v>
      </c>
      <c r="O3042" s="6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8303</v>
      </c>
      <c r="O3044" s="6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8303</v>
      </c>
      <c r="O3052" s="6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8303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8303</v>
      </c>
      <c r="O3056" s="6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8303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8303</v>
      </c>
      <c r="O3058" s="6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8303</v>
      </c>
      <c r="O3059" s="6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8303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8303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8303</v>
      </c>
      <c r="O3063" s="6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8303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8303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8303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8303</v>
      </c>
      <c r="O3072" s="6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8303</v>
      </c>
      <c r="O3073" s="6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8303</v>
      </c>
      <c r="O3074" s="6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8303</v>
      </c>
      <c r="O3075" s="6">
        <f t="shared" ref="O3075:O3138" si="192">E3075/D3075</f>
        <v>2.3035714285714285E-4</v>
      </c>
      <c r="P3075" s="7">
        <f t="shared" ref="P3075:P3138" si="193">IFERROR(E3075/L3075,0)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8303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8303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8303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8303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8303</v>
      </c>
      <c r="O3084" s="6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8303</v>
      </c>
      <c r="O3085" s="6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8303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8303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8303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8303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8303</v>
      </c>
      <c r="O3102" s="6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8303</v>
      </c>
      <c r="O3104" s="6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8303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8303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8303</v>
      </c>
      <c r="O3109" s="6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8303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8303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8303</v>
      </c>
      <c r="O3116" s="6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8303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8303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8303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8303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8303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8303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8303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8303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8303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8303</v>
      </c>
      <c r="O3127" s="6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8303</v>
      </c>
      <c r="O3129" s="6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8271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8271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8271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8271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8271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8271</v>
      </c>
      <c r="O3138" s="6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8271</v>
      </c>
      <c r="O3139" s="6">
        <f t="shared" ref="O3139:O3202" si="196">E3139/D3139</f>
        <v>3.3333333333333333E-2</v>
      </c>
      <c r="P3139" s="7">
        <f t="shared" ref="P3139:P3202" si="197">IFERROR(E3139/L3139,0)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8271</v>
      </c>
      <c r="O3140" s="6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8271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8271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8271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8271</v>
      </c>
      <c r="O3145" s="6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8271</v>
      </c>
      <c r="O3146" s="6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8271</v>
      </c>
      <c r="O3147" s="6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8271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8271</v>
      </c>
      <c r="O3152" s="6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8271</v>
      </c>
      <c r="O3153" s="6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8271</v>
      </c>
      <c r="O3157" s="6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8271</v>
      </c>
      <c r="O3159" s="6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8271</v>
      </c>
      <c r="O3170" s="6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8271</v>
      </c>
      <c r="O3175" s="6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8271</v>
      </c>
      <c r="O3182" s="6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8271</v>
      </c>
      <c r="O3187" s="6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8305</v>
      </c>
      <c r="O3190" s="6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8305</v>
      </c>
      <c r="O3192" s="6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8305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8305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8305</v>
      </c>
      <c r="O3195" s="6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8305</v>
      </c>
      <c r="O3196" s="6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8305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8305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8305</v>
      </c>
      <c r="O3202" s="6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8305</v>
      </c>
      <c r="O3203" s="6">
        <f t="shared" ref="O3203:O3266" si="200">E3203/D3203</f>
        <v>1.2500000000000001E-2</v>
      </c>
      <c r="P3203" s="7">
        <f t="shared" ref="P3203:P3266" si="201">IFERROR(E3203/L3203,0)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8305</v>
      </c>
      <c r="O3205" s="6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8305</v>
      </c>
      <c r="O3206" s="6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8305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8305</v>
      </c>
      <c r="O3208" s="6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8271</v>
      </c>
      <c r="O3214" s="6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8271</v>
      </c>
      <c r="O3222" s="6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8271</v>
      </c>
      <c r="O3224" s="6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8271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8271</v>
      </c>
      <c r="O3238" s="6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8271</v>
      </c>
      <c r="O3244" s="6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8271</v>
      </c>
      <c r="O3245" s="6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8271</v>
      </c>
      <c r="O3249" s="6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8271</v>
      </c>
      <c r="O3252" s="6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8271</v>
      </c>
      <c r="O3257" s="6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8271</v>
      </c>
      <c r="O3258" s="6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8271</v>
      </c>
      <c r="O3262" s="6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8271</v>
      </c>
      <c r="O3265" s="6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8271</v>
      </c>
      <c r="O3266" s="6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8271</v>
      </c>
      <c r="O3267" s="6">
        <f t="shared" ref="O3267:O3330" si="204">E3267/D3267</f>
        <v>1.64</v>
      </c>
      <c r="P3267" s="7">
        <f t="shared" ref="P3267:P3330" si="205">IFERROR(E3267/L3267,0)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8271</v>
      </c>
      <c r="O3270" s="6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8271</v>
      </c>
      <c r="O3273" s="6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8271</v>
      </c>
      <c r="O3274" s="6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8271</v>
      </c>
      <c r="O3280" s="6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8271</v>
      </c>
      <c r="O3282" s="6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8271</v>
      </c>
      <c r="O3283" s="6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8271</v>
      </c>
      <c r="O3289" s="6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8271</v>
      </c>
      <c r="O3292" s="6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8271</v>
      </c>
      <c r="O3309" s="6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8271</v>
      </c>
      <c r="O3313" s="6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8271</v>
      </c>
      <c r="O3322" s="6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8271</v>
      </c>
      <c r="O3329" s="6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8271</v>
      </c>
      <c r="O3331" s="6">
        <f t="shared" ref="O3331:O3394" si="208">E3331/D3331</f>
        <v>1.1679999999999999</v>
      </c>
      <c r="P3331" s="7">
        <f t="shared" ref="P3331:P3394" si="209">IFERROR(E3331/L3331,0)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8271</v>
      </c>
      <c r="O3334" s="6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8271</v>
      </c>
      <c r="O3338" s="6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8271</v>
      </c>
      <c r="O3340" s="6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8271</v>
      </c>
      <c r="O3343" s="6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8271</v>
      </c>
      <c r="O3346" s="6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8271</v>
      </c>
      <c r="O3351" s="6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8271</v>
      </c>
      <c r="O3355" s="6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8271</v>
      </c>
      <c r="O3358" s="6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8271</v>
      </c>
      <c r="O3359" s="6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8271</v>
      </c>
      <c r="O3360" s="6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8271</v>
      </c>
      <c r="O3361" s="6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8271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8271</v>
      </c>
      <c r="O3367" s="6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8271</v>
      </c>
      <c r="O3368" s="6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8271</v>
      </c>
      <c r="O3370" s="6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8271</v>
      </c>
      <c r="O3373" s="6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8271</v>
      </c>
      <c r="O3377" s="6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8271</v>
      </c>
      <c r="O3379" s="6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8271</v>
      </c>
      <c r="O3381" s="6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8271</v>
      </c>
      <c r="O3383" s="6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8271</v>
      </c>
      <c r="O3387" s="6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8271</v>
      </c>
      <c r="O3388" s="6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8271</v>
      </c>
      <c r="O3391" s="6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8271</v>
      </c>
      <c r="O3392" s="6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8271</v>
      </c>
      <c r="O3393" s="6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8271</v>
      </c>
      <c r="O3394" s="6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8271</v>
      </c>
      <c r="O3395" s="6">
        <f t="shared" ref="O3395:O3458" si="212">E3395/D3395</f>
        <v>1.0580000000000001</v>
      </c>
      <c r="P3395" s="7">
        <f t="shared" ref="P3395:P3458" si="213">IFERROR(E3395/L3395,0)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8271</v>
      </c>
      <c r="O3397" s="6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8271</v>
      </c>
      <c r="O3402" s="6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8271</v>
      </c>
      <c r="O3405" s="6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8271</v>
      </c>
      <c r="O3406" s="6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8271</v>
      </c>
      <c r="O3409" s="6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8271</v>
      </c>
      <c r="O3410" s="6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8271</v>
      </c>
      <c r="O3411" s="6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8271</v>
      </c>
      <c r="O3412" s="6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8271</v>
      </c>
      <c r="O3414" s="6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8271</v>
      </c>
      <c r="O3415" s="6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8271</v>
      </c>
      <c r="O3417" s="6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8271</v>
      </c>
      <c r="O3418" s="6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8271</v>
      </c>
      <c r="O3420" s="6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8271</v>
      </c>
      <c r="O3422" s="6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8271</v>
      </c>
      <c r="O3424" s="6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8271</v>
      </c>
      <c r="O3429" s="6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8271</v>
      </c>
      <c r="O3433" s="6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8271</v>
      </c>
      <c r="O3434" s="6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8271</v>
      </c>
      <c r="O3439" s="6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8271</v>
      </c>
      <c r="O3440" s="6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8271</v>
      </c>
      <c r="O3442" s="6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8271</v>
      </c>
      <c r="O3443" s="6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8271</v>
      </c>
      <c r="O3445" s="6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8271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8271</v>
      </c>
      <c r="O3447" s="6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8271</v>
      </c>
      <c r="O3452" s="6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8271</v>
      </c>
      <c r="O3453" s="6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8271</v>
      </c>
      <c r="O3454" s="6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8271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8271</v>
      </c>
      <c r="O3457" s="6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8271</v>
      </c>
      <c r="O3458" s="6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8271</v>
      </c>
      <c r="O3459" s="6">
        <f t="shared" ref="O3459:O3522" si="216">E3459/D3459</f>
        <v>1.4019999999999999</v>
      </c>
      <c r="P3459" s="7">
        <f t="shared" ref="P3459:P3522" si="217">IFERROR(E3459/L3459,0)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8271</v>
      </c>
      <c r="O3461" s="6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8271</v>
      </c>
      <c r="O3463" s="6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8271</v>
      </c>
      <c r="O3464" s="6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8271</v>
      </c>
      <c r="O3466" s="6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8271</v>
      </c>
      <c r="O3467" s="6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8271</v>
      </c>
      <c r="O3469" s="6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8271</v>
      </c>
      <c r="O3470" s="6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8271</v>
      </c>
      <c r="O3472" s="6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8271</v>
      </c>
      <c r="O3474" s="6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8271</v>
      </c>
      <c r="O3475" s="6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8271</v>
      </c>
      <c r="O3476" s="6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8271</v>
      </c>
      <c r="O3484" s="6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8271</v>
      </c>
      <c r="O3488" s="6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8271</v>
      </c>
      <c r="O3490" s="6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8271</v>
      </c>
      <c r="O3491" s="6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8271</v>
      </c>
      <c r="O3495" s="6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8271</v>
      </c>
      <c r="O3496" s="6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8271</v>
      </c>
      <c r="O3497" s="6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8271</v>
      </c>
      <c r="O3498" s="6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8271</v>
      </c>
      <c r="O3513" s="6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8271</v>
      </c>
      <c r="O3514" s="6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8271</v>
      </c>
      <c r="O3518" s="6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8271</v>
      </c>
      <c r="O3519" s="6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8271</v>
      </c>
      <c r="O3520" s="6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8271</v>
      </c>
      <c r="O3523" s="6">
        <f t="shared" ref="O3523:O3586" si="220">E3523/D3523</f>
        <v>1.6942857142857144</v>
      </c>
      <c r="P3523" s="7">
        <f t="shared" ref="P3523:P3586" si="221">IFERROR(E3523/L3523,0)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8271</v>
      </c>
      <c r="O3524" s="6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8271</v>
      </c>
      <c r="O3527" s="6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8271</v>
      </c>
      <c r="O3531" s="6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8271</v>
      </c>
      <c r="O3533" s="6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8271</v>
      </c>
      <c r="O3535" s="6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8271</v>
      </c>
      <c r="O3540" s="6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8271</v>
      </c>
      <c r="O3542" s="6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8271</v>
      </c>
      <c r="O3543" s="6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8271</v>
      </c>
      <c r="O3546" s="6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8271</v>
      </c>
      <c r="O3547" s="6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8271</v>
      </c>
      <c r="O3551" s="6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8271</v>
      </c>
      <c r="O3552" s="6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8271</v>
      </c>
      <c r="O3557" s="6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8271</v>
      </c>
      <c r="O3560" s="6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8271</v>
      </c>
      <c r="O3561" s="6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8271</v>
      </c>
      <c r="O3563" s="6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8271</v>
      </c>
      <c r="O3572" s="6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8271</v>
      </c>
      <c r="O3574" s="6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8271</v>
      </c>
      <c r="O3575" s="6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8271</v>
      </c>
      <c r="O3579" s="6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8271</v>
      </c>
      <c r="O3581" s="6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8271</v>
      </c>
      <c r="O3583" s="6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8271</v>
      </c>
      <c r="O3584" s="6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8271</v>
      </c>
      <c r="O3585" s="6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8271</v>
      </c>
      <c r="O3586" s="6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8271</v>
      </c>
      <c r="O3587" s="6">
        <f t="shared" ref="O3587:O3650" si="224">E3587/D3587</f>
        <v>1.1911764705882353</v>
      </c>
      <c r="P3587" s="7">
        <f t="shared" ref="P3587:P3650" si="225">IFERROR(E3587/L3587,0)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8271</v>
      </c>
      <c r="O3589" s="6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8271</v>
      </c>
      <c r="O3593" s="6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8271</v>
      </c>
      <c r="O3594" s="6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8271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8271</v>
      </c>
      <c r="O3599" s="6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8271</v>
      </c>
      <c r="O3600" s="6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8271</v>
      </c>
      <c r="O3601" s="6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8271</v>
      </c>
      <c r="O3607" s="6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8271</v>
      </c>
      <c r="O3608" s="6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8271</v>
      </c>
      <c r="O3610" s="6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8271</v>
      </c>
      <c r="O3612" s="6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8271</v>
      </c>
      <c r="O3613" s="6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8271</v>
      </c>
      <c r="O3614" s="6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8271</v>
      </c>
      <c r="O3616" s="6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8271</v>
      </c>
      <c r="O3618" s="6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8271</v>
      </c>
      <c r="O3620" s="6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8271</v>
      </c>
      <c r="O3624" s="6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8271</v>
      </c>
      <c r="O3625" s="6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8271</v>
      </c>
      <c r="O3629" s="6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8305</v>
      </c>
      <c r="O3630" s="6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8305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8305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8305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8305</v>
      </c>
      <c r="O3638" s="6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8305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8305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8305</v>
      </c>
      <c r="O3642" s="6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8305</v>
      </c>
      <c r="O3643" s="6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8305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8305</v>
      </c>
      <c r="O3645" s="6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8305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8305</v>
      </c>
      <c r="O3648" s="6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8305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8271</v>
      </c>
      <c r="O3650" s="6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8271</v>
      </c>
      <c r="O3651" s="6">
        <f t="shared" ref="O3651:O3714" si="228">E3651/D3651</f>
        <v>1.04</v>
      </c>
      <c r="P3651" s="7">
        <f t="shared" ref="P3651:P3714" si="229">IFERROR(E3651/L3651,0)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8271</v>
      </c>
      <c r="O3652" s="6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8271</v>
      </c>
      <c r="O3653" s="6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8271</v>
      </c>
      <c r="O3656" s="6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8271</v>
      </c>
      <c r="O3658" s="6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8271</v>
      </c>
      <c r="O3662" s="6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8271</v>
      </c>
      <c r="O3666" s="6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8271</v>
      </c>
      <c r="O3668" s="6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8271</v>
      </c>
      <c r="O3675" s="6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8271</v>
      </c>
      <c r="O3676" s="6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8271</v>
      </c>
      <c r="O3677" s="6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8271</v>
      </c>
      <c r="O3678" s="6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8271</v>
      </c>
      <c r="O3683" s="6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8271</v>
      </c>
      <c r="O3692" s="6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8271</v>
      </c>
      <c r="O3694" s="6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8271</v>
      </c>
      <c r="O3697" s="6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8271</v>
      </c>
      <c r="O3698" s="6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8271</v>
      </c>
      <c r="O3700" s="6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8271</v>
      </c>
      <c r="O3702" s="6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8271</v>
      </c>
      <c r="O3709" s="6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8271</v>
      </c>
      <c r="O3710" s="6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8271</v>
      </c>
      <c r="O3711" s="6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8271</v>
      </c>
      <c r="O3715" s="6">
        <f t="shared" ref="O3715:O3778" si="232">E3715/D3715</f>
        <v>1.0149999999999999</v>
      </c>
      <c r="P3715" s="7">
        <f t="shared" ref="P3715:P3778" si="233">IFERROR(E3715/L3715,0)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8271</v>
      </c>
      <c r="O3723" s="6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8271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8271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8271</v>
      </c>
      <c r="O3735" s="6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8271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8271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8271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8271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8271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8271</v>
      </c>
      <c r="O3741" s="6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8271</v>
      </c>
      <c r="O3743" s="6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8271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8271</v>
      </c>
      <c r="O3745" s="6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8271</v>
      </c>
      <c r="O3746" s="6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8271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8271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8271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8305</v>
      </c>
      <c r="O3756" s="6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8305</v>
      </c>
      <c r="O3762" s="6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8305</v>
      </c>
      <c r="O3763" s="6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8305</v>
      </c>
      <c r="O3764" s="6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8305</v>
      </c>
      <c r="O3765" s="6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8305</v>
      </c>
      <c r="O3766" s="6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8305</v>
      </c>
      <c r="O3769" s="6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8305</v>
      </c>
      <c r="O3771" s="6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8305</v>
      </c>
      <c r="O3773" s="6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8305</v>
      </c>
      <c r="O3779" s="6">
        <f t="shared" ref="O3779:O3842" si="236">E3779/D3779</f>
        <v>1.4319999999999999</v>
      </c>
      <c r="P3779" s="7">
        <f t="shared" ref="P3779:P3842" si="237">IFERROR(E3779/L3779,0)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8305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8305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8305</v>
      </c>
      <c r="O3792" s="6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8305</v>
      </c>
      <c r="O3793" s="6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8305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8305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8305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8305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8305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8305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8305</v>
      </c>
      <c r="O3804" s="6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8305</v>
      </c>
      <c r="O3806" s="6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8305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8305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8271</v>
      </c>
      <c r="O3810" s="6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8271</v>
      </c>
      <c r="O3811" s="6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8271</v>
      </c>
      <c r="O3813" s="6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8271</v>
      </c>
      <c r="O3818" s="6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8271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8271</v>
      </c>
      <c r="O3825" s="6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8271</v>
      </c>
      <c r="O3826" s="6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8271</v>
      </c>
      <c r="O3827" s="6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8271</v>
      </c>
      <c r="O3830" s="6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8271</v>
      </c>
      <c r="O3831" s="6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8271</v>
      </c>
      <c r="O3838" s="6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8271</v>
      </c>
      <c r="O3841" s="6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8271</v>
      </c>
      <c r="O3842" s="6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8271</v>
      </c>
      <c r="O3843" s="6">
        <f t="shared" ref="O3843:O3906" si="240">E3843/D3843</f>
        <v>8.72E-2</v>
      </c>
      <c r="P3843" s="7">
        <f t="shared" ref="P3843:P3906" si="241">IFERROR(E3843/L3843,0)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8271</v>
      </c>
      <c r="O3848" s="6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8271</v>
      </c>
      <c r="O3865" s="6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8305</v>
      </c>
      <c r="O3874" s="6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8305</v>
      </c>
      <c r="O3875" s="6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8305</v>
      </c>
      <c r="O3876" s="6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8305</v>
      </c>
      <c r="O3877" s="6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8305</v>
      </c>
      <c r="O3881" s="6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8305</v>
      </c>
      <c r="O3884" s="6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8305</v>
      </c>
      <c r="O3885" s="6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8305</v>
      </c>
      <c r="O3886" s="6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8305</v>
      </c>
      <c r="O3887" s="6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8305</v>
      </c>
      <c r="O3888" s="6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8271</v>
      </c>
      <c r="O3894" s="6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8271</v>
      </c>
      <c r="O3895" s="6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8271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8271</v>
      </c>
      <c r="O3905" s="6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8271</v>
      </c>
      <c r="O3906" s="6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8271</v>
      </c>
      <c r="O3907" s="6">
        <f t="shared" ref="O3907:O3970" si="244">E3907/D3907</f>
        <v>0.11533333333333333</v>
      </c>
      <c r="P3907" s="7">
        <f t="shared" ref="P3907:P3970" si="245">IFERROR(E3907/L3907,0)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8271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8271</v>
      </c>
      <c r="O3915" s="6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8271</v>
      </c>
      <c r="O3918" s="6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8271</v>
      </c>
      <c r="O3923" s="6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8271</v>
      </c>
      <c r="O3931" s="6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8271</v>
      </c>
      <c r="O3932" s="6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8271</v>
      </c>
      <c r="O3933" s="6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8271</v>
      </c>
      <c r="O3936" s="6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8271</v>
      </c>
      <c r="O3938" s="6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8271</v>
      </c>
      <c r="O3944" s="6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8271</v>
      </c>
      <c r="O3946" s="6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8271</v>
      </c>
      <c r="O3950" s="6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8271</v>
      </c>
      <c r="O3951" s="6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8271</v>
      </c>
      <c r="O3955" s="6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8271</v>
      </c>
      <c r="O3956" s="6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8271</v>
      </c>
      <c r="O3957" s="6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8271</v>
      </c>
      <c r="O3958" s="6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8271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8271</v>
      </c>
      <c r="O3965" s="6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8271</v>
      </c>
      <c r="O3971" s="6">
        <f t="shared" ref="O3971:O4034" si="248">E3971/D3971</f>
        <v>7.4690265486725665E-2</v>
      </c>
      <c r="P3971" s="7">
        <f t="shared" ref="P3971:P4034" si="249">IFERROR(E3971/L3971,0)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8271</v>
      </c>
      <c r="O3974" s="6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8271</v>
      </c>
      <c r="O3976" s="6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8271</v>
      </c>
      <c r="O3977" s="6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8271</v>
      </c>
      <c r="O3982" s="6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8271</v>
      </c>
      <c r="O3989" s="6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8271</v>
      </c>
      <c r="O3991" s="6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8271</v>
      </c>
      <c r="O3999" s="6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8271</v>
      </c>
      <c r="O4003" s="6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8271</v>
      </c>
      <c r="O4014" s="6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8271</v>
      </c>
      <c r="O4016" s="6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8271</v>
      </c>
      <c r="O4025" s="6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8271</v>
      </c>
      <c r="O4028" s="6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8271</v>
      </c>
      <c r="O4031" s="6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8271</v>
      </c>
      <c r="O4032" s="6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8271</v>
      </c>
      <c r="O4033" s="6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8271</v>
      </c>
      <c r="O4034" s="6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8271</v>
      </c>
      <c r="O4035" s="6">
        <f t="shared" ref="O4035:O4098" si="252">E4035/D4035</f>
        <v>0.25698702928870293</v>
      </c>
      <c r="P4035" s="7">
        <f t="shared" ref="P4035:P4098" si="253">IFERROR(E4035/L4035,0)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8271</v>
      </c>
      <c r="O4045" s="6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8271</v>
      </c>
      <c r="O4053" s="6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8271</v>
      </c>
      <c r="O4056" s="6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8271</v>
      </c>
      <c r="O4057" s="6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8271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8271</v>
      </c>
      <c r="O4063" s="6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8271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8271</v>
      </c>
      <c r="O4073" s="6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8271</v>
      </c>
      <c r="O4078" s="6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8271</v>
      </c>
      <c r="O4080" s="6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8271</v>
      </c>
      <c r="O4082" s="6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8271</v>
      </c>
      <c r="O4089" s="6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8271</v>
      </c>
      <c r="O4098" s="6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8271</v>
      </c>
      <c r="O4099" s="6">
        <f t="shared" ref="O4099:O4115" si="256">E4099/D4099</f>
        <v>0</v>
      </c>
      <c r="P4099" s="7">
        <f t="shared" ref="P4099:P4115" si="257">IFERROR(E4099/L4099,0)</f>
        <v>0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8271</v>
      </c>
      <c r="O4100" s="6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8271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8271</v>
      </c>
      <c r="O4102" s="6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8271</v>
      </c>
      <c r="O4103" s="6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8271</v>
      </c>
      <c r="O4105" s="6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8271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8271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8271</v>
      </c>
      <c r="O4111" s="6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8271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8271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theme="4" tint="-0.499984740745262"/>
      </colorScale>
    </cfRule>
    <cfRule type="colorScale" priority="2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7080B-6E79-8642-8B8A-C3A23ACC8FFB}">
  <dimension ref="A1:F14"/>
  <sheetViews>
    <sheetView workbookViewId="0">
      <selection activeCell="E2" sqref="E2"/>
    </sheetView>
  </sheetViews>
  <sheetFormatPr baseColWidth="10" defaultRowHeight="15" x14ac:dyDescent="0.2"/>
  <cols>
    <col min="1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" bestFit="1" customWidth="1"/>
    <col min="8" max="8" width="14.83203125" bestFit="1" customWidth="1"/>
    <col min="9" max="9" width="14" bestFit="1" customWidth="1"/>
    <col min="10" max="10" width="19.1640625" bestFit="1" customWidth="1"/>
    <col min="11" max="11" width="18.33203125" bestFit="1" customWidth="1"/>
  </cols>
  <sheetData>
    <row r="1" spans="1:6" x14ac:dyDescent="0.2">
      <c r="A1" s="11" t="s">
        <v>8223</v>
      </c>
      <c r="B1" t="s">
        <v>8361</v>
      </c>
    </row>
    <row r="3" spans="1:6" x14ac:dyDescent="0.2">
      <c r="A3" s="11" t="s">
        <v>8365</v>
      </c>
      <c r="B3" s="11" t="s">
        <v>8364</v>
      </c>
    </row>
    <row r="4" spans="1:6" x14ac:dyDescent="0.2">
      <c r="A4" s="11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8363</v>
      </c>
    </row>
    <row r="5" spans="1:6" x14ac:dyDescent="0.2">
      <c r="A5" s="12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">
      <c r="A6" s="12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">
      <c r="A7" s="12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">
      <c r="A8" s="12" t="s">
        <v>8331</v>
      </c>
      <c r="B8" s="10"/>
      <c r="C8" s="10"/>
      <c r="D8" s="10"/>
      <c r="E8" s="10">
        <v>24</v>
      </c>
      <c r="F8" s="10">
        <v>24</v>
      </c>
    </row>
    <row r="9" spans="1:6" x14ac:dyDescent="0.2">
      <c r="A9" s="12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">
      <c r="A10" s="12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">
      <c r="A11" s="12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">
      <c r="A12" s="12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">
      <c r="A13" s="12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">
      <c r="A14" s="12" t="s">
        <v>8363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4D5F7-4320-7D45-8A26-CBBD2319F655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1" t="s">
        <v>8223</v>
      </c>
      <c r="B1" t="s">
        <v>8361</v>
      </c>
    </row>
    <row r="2" spans="1:6" x14ac:dyDescent="0.2">
      <c r="A2" s="11" t="s">
        <v>8308</v>
      </c>
      <c r="B2" t="s">
        <v>8361</v>
      </c>
    </row>
    <row r="4" spans="1:6" x14ac:dyDescent="0.2">
      <c r="A4" s="11" t="s">
        <v>8360</v>
      </c>
      <c r="B4" s="11" t="s">
        <v>8364</v>
      </c>
    </row>
    <row r="5" spans="1:6" x14ac:dyDescent="0.2">
      <c r="A5" s="11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">
      <c r="A6" s="12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8344</v>
      </c>
      <c r="B7" s="10"/>
      <c r="C7" s="10"/>
      <c r="D7" s="10">
        <v>20</v>
      </c>
      <c r="E7" s="10"/>
      <c r="F7" s="10">
        <v>20</v>
      </c>
    </row>
    <row r="8" spans="1:6" x14ac:dyDescent="0.2">
      <c r="A8" s="12" t="s">
        <v>8332</v>
      </c>
      <c r="B8" s="10"/>
      <c r="C8" s="10"/>
      <c r="D8" s="10">
        <v>24</v>
      </c>
      <c r="E8" s="10"/>
      <c r="F8" s="10">
        <v>24</v>
      </c>
    </row>
    <row r="9" spans="1:6" x14ac:dyDescent="0.2">
      <c r="A9" s="12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12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12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12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12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12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12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12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12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12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12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12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12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12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12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12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12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12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12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12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12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12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12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12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12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12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12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12" t="s">
        <v>8363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CDB1-5394-E94D-91F1-38EF37DF5251}">
  <dimension ref="A1:E18"/>
  <sheetViews>
    <sheetView workbookViewId="0">
      <selection activeCell="C1" sqref="C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8308</v>
      </c>
      <c r="B1" t="s">
        <v>8361</v>
      </c>
    </row>
    <row r="2" spans="1:5" x14ac:dyDescent="0.2">
      <c r="A2" s="11" t="s">
        <v>8381</v>
      </c>
      <c r="B2" t="s">
        <v>8361</v>
      </c>
    </row>
    <row r="4" spans="1:5" x14ac:dyDescent="0.2">
      <c r="A4" s="11" t="s">
        <v>8380</v>
      </c>
      <c r="B4" s="11" t="s">
        <v>8364</v>
      </c>
    </row>
    <row r="5" spans="1:5" x14ac:dyDescent="0.2">
      <c r="A5" s="11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2">
      <c r="A6" s="14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4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4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4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4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4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4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4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4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4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4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4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4" t="s">
        <v>8363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DD609-66DE-BE41-96E7-20711D119542}">
  <dimension ref="A1:H13"/>
  <sheetViews>
    <sheetView workbookViewId="0">
      <selection activeCell="E10" sqref="E10"/>
    </sheetView>
  </sheetViews>
  <sheetFormatPr baseColWidth="10" defaultRowHeight="15" x14ac:dyDescent="0.2"/>
  <cols>
    <col min="1" max="1" width="24.83203125" bestFit="1" customWidth="1"/>
    <col min="2" max="8" width="20.83203125" customWidth="1"/>
    <col min="9" max="9" width="19.66406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 s="15">
        <f>COUNTIFS(Sheet1!$D:$D,"&lt;1000",Sheet1!$F:$F,"successful")</f>
        <v>322</v>
      </c>
      <c r="C2" s="15">
        <f>COUNTIFS(Sheet1!$D:$D,"&lt;1000",Sheet1!$F:$F,"failed")</f>
        <v>113</v>
      </c>
      <c r="D2" s="15">
        <f>COUNTIFS(Sheet1!$D:$D,"&lt;1000",Sheet1!$F:$F,"canceled")</f>
        <v>18</v>
      </c>
      <c r="E2" s="15">
        <f>SUM(B2:D2)</f>
        <v>453</v>
      </c>
      <c r="F2" s="16">
        <f>B2/$E2</f>
        <v>0.71081677704194257</v>
      </c>
      <c r="G2" s="16">
        <f t="shared" ref="G2:H2" si="0">C2/$E2</f>
        <v>0.24944812362030905</v>
      </c>
      <c r="H2" s="16">
        <f t="shared" si="0"/>
        <v>3.9735099337748346E-2</v>
      </c>
    </row>
    <row r="3" spans="1:8" x14ac:dyDescent="0.2">
      <c r="A3" t="s">
        <v>8391</v>
      </c>
      <c r="B3" s="15">
        <f>COUNTIFS(Sheet1!$D:$D,"&gt;=1000",Sheet1!$D:$D,"&lt;5000",Sheet1!$F:$F,"successful")</f>
        <v>932</v>
      </c>
      <c r="C3" s="15">
        <f>COUNTIFS(Sheet1!$D:$D,"&gt;=1000",Sheet1!$D:$D,"&lt;5000",Sheet1!$F:$F,"failed")</f>
        <v>420</v>
      </c>
      <c r="D3" s="15">
        <f>COUNTIFS(Sheet1!$D:$D,"&gt;=1000",Sheet1!$D:$D,"&lt;5000",Sheet1!$F:$F,"canceled")</f>
        <v>60</v>
      </c>
      <c r="E3" s="15">
        <f t="shared" ref="E3:E13" si="1">SUM(B3:D3)</f>
        <v>1412</v>
      </c>
      <c r="F3" s="16">
        <f t="shared" ref="F3:F13" si="2">B3/$E3</f>
        <v>0.66005665722379603</v>
      </c>
      <c r="G3" s="16">
        <f t="shared" ref="G3:G13" si="3">C3/$E3</f>
        <v>0.29745042492917845</v>
      </c>
      <c r="H3" s="16">
        <f t="shared" ref="H3:H13" si="4">D3/$E3</f>
        <v>4.2492917847025496E-2</v>
      </c>
    </row>
    <row r="4" spans="1:8" x14ac:dyDescent="0.2">
      <c r="A4" t="s">
        <v>8392</v>
      </c>
      <c r="B4" s="15">
        <f>COUNTIFS(Sheet1!$D:$D,"&gt;=5000",Sheet1!$D:$D,"&lt;10000",Sheet1!$F:$F,"successful")</f>
        <v>381</v>
      </c>
      <c r="C4" s="15">
        <f>COUNTIFS(Sheet1!$D:$D,"&gt;=5000",Sheet1!$D:$D,"&lt;10000",Sheet1!$F:$F,"failed")</f>
        <v>283</v>
      </c>
      <c r="D4" s="15">
        <f>COUNTIFS(Sheet1!$D:$D,"&gt;=5000",Sheet1!$D:$D,"&lt;10000",Sheet1!$F:$F,"canceled")</f>
        <v>52</v>
      </c>
      <c r="E4" s="15">
        <f t="shared" si="1"/>
        <v>716</v>
      </c>
      <c r="F4" s="16">
        <f t="shared" si="2"/>
        <v>0.53212290502793291</v>
      </c>
      <c r="G4" s="16">
        <f t="shared" si="3"/>
        <v>0.39525139664804471</v>
      </c>
      <c r="H4" s="16">
        <f t="shared" si="4"/>
        <v>7.2625698324022353E-2</v>
      </c>
    </row>
    <row r="5" spans="1:8" x14ac:dyDescent="0.2">
      <c r="A5" t="s">
        <v>8393</v>
      </c>
      <c r="B5" s="15">
        <f>COUNTIFS(Sheet1!$D:$D,"&gt;=10000",Sheet1!$D:$D,"&lt;15000",Sheet1!$F:$F,"successful")</f>
        <v>168</v>
      </c>
      <c r="C5" s="15">
        <f>COUNTIFS(Sheet1!$D:$D,"&gt;=10000",Sheet1!$D:$D,"&lt;15000",Sheet1!$F:$F,"failed")</f>
        <v>144</v>
      </c>
      <c r="D5" s="15">
        <f>COUNTIFS(Sheet1!$D:$D,"&gt;=10000",Sheet1!$D:$D,"&lt;15000",Sheet1!$F:$F,"canceled")</f>
        <v>40</v>
      </c>
      <c r="E5" s="15">
        <f t="shared" si="1"/>
        <v>352</v>
      </c>
      <c r="F5" s="16">
        <f t="shared" si="2"/>
        <v>0.47727272727272729</v>
      </c>
      <c r="G5" s="16">
        <f t="shared" si="3"/>
        <v>0.40909090909090912</v>
      </c>
      <c r="H5" s="16">
        <f t="shared" si="4"/>
        <v>0.11363636363636363</v>
      </c>
    </row>
    <row r="6" spans="1:8" x14ac:dyDescent="0.2">
      <c r="A6" t="s">
        <v>8394</v>
      </c>
      <c r="B6" s="15">
        <f>COUNTIFS(Sheet1!$D:$D,"&gt;=15000",Sheet1!$D:$D,"&lt;20000",Sheet1!$F:$F,"successful")</f>
        <v>94</v>
      </c>
      <c r="C6" s="15">
        <f>COUNTIFS(Sheet1!$D:$D,"&gt;=15000",Sheet1!$D:$D,"&lt;20000",Sheet1!$F:$F,"failed")</f>
        <v>90</v>
      </c>
      <c r="D6" s="15">
        <f>COUNTIFS(Sheet1!$D:$D,"&gt;=15000",Sheet1!$D:$D,"&lt;20000",Sheet1!$F:$F,"canceled")</f>
        <v>17</v>
      </c>
      <c r="E6" s="15">
        <f t="shared" si="1"/>
        <v>201</v>
      </c>
      <c r="F6" s="16">
        <f t="shared" si="2"/>
        <v>0.46766169154228854</v>
      </c>
      <c r="G6" s="16">
        <f t="shared" si="3"/>
        <v>0.44776119402985076</v>
      </c>
      <c r="H6" s="16">
        <f t="shared" si="4"/>
        <v>8.45771144278607E-2</v>
      </c>
    </row>
    <row r="7" spans="1:8" x14ac:dyDescent="0.2">
      <c r="A7" t="s">
        <v>8395</v>
      </c>
      <c r="B7" s="15">
        <f>COUNTIFS(Sheet1!$D:$D,"&gt;=20000",Sheet1!$D:$D,"&lt;25000",Sheet1!$F:$F,"successful")</f>
        <v>62</v>
      </c>
      <c r="C7" s="15">
        <f>COUNTIFS(Sheet1!$D:$D,"&gt;=20000",Sheet1!$D:$D,"&lt;25000",Sheet1!$F:$F,"failed")</f>
        <v>72</v>
      </c>
      <c r="D7" s="15">
        <f>COUNTIFS(Sheet1!$D:$D,"&gt;=20000",Sheet1!$D:$D,"&lt;25000",Sheet1!$F:$F,"canceled")</f>
        <v>14</v>
      </c>
      <c r="E7" s="15">
        <f t="shared" si="1"/>
        <v>148</v>
      </c>
      <c r="F7" s="16">
        <f t="shared" si="2"/>
        <v>0.41891891891891891</v>
      </c>
      <c r="G7" s="16">
        <f t="shared" si="3"/>
        <v>0.48648648648648651</v>
      </c>
      <c r="H7" s="16">
        <f t="shared" si="4"/>
        <v>9.45945945945946E-2</v>
      </c>
    </row>
    <row r="8" spans="1:8" x14ac:dyDescent="0.2">
      <c r="A8" t="s">
        <v>8396</v>
      </c>
      <c r="B8" s="15">
        <f>COUNTIFS(Sheet1!$D:$D,"&gt;=25000",Sheet1!$D:$D,"&lt;30000",Sheet1!$F:$F,"successful")</f>
        <v>55</v>
      </c>
      <c r="C8" s="15">
        <f>COUNTIFS(Sheet1!$D:$D,"&gt;=25000",Sheet1!$D:$D,"&lt;30000",Sheet1!$F:$F,"failed")</f>
        <v>64</v>
      </c>
      <c r="D8" s="15">
        <f>COUNTIFS(Sheet1!$D:$D,"&gt;=25000",Sheet1!$D:$D,"&lt;30000",Sheet1!$F:$F,"canceled")</f>
        <v>18</v>
      </c>
      <c r="E8" s="15">
        <f t="shared" si="1"/>
        <v>137</v>
      </c>
      <c r="F8" s="16">
        <f t="shared" si="2"/>
        <v>0.40145985401459855</v>
      </c>
      <c r="G8" s="16">
        <f t="shared" si="3"/>
        <v>0.46715328467153283</v>
      </c>
      <c r="H8" s="16">
        <f t="shared" si="4"/>
        <v>0.13138686131386862</v>
      </c>
    </row>
    <row r="9" spans="1:8" x14ac:dyDescent="0.2">
      <c r="A9" t="s">
        <v>8397</v>
      </c>
      <c r="B9" s="15">
        <f>COUNTIFS(Sheet1!$D:$D,"&gt;=30000",Sheet1!$D:$D,"&lt;35000",Sheet1!$F:$F,"successful")</f>
        <v>32</v>
      </c>
      <c r="C9" s="15">
        <f>COUNTIFS(Sheet1!$D:$D,"&gt;=30000",Sheet1!$D:$D,"&lt;35000",Sheet1!$F:$F,"failed")</f>
        <v>37</v>
      </c>
      <c r="D9" s="15">
        <f>COUNTIFS(Sheet1!$D:$D,"&gt;=30000",Sheet1!$D:$D,"&lt;35000",Sheet1!$F:$F,"canceled")</f>
        <v>13</v>
      </c>
      <c r="E9" s="15">
        <f t="shared" si="1"/>
        <v>82</v>
      </c>
      <c r="F9" s="16">
        <f t="shared" si="2"/>
        <v>0.3902439024390244</v>
      </c>
      <c r="G9" s="16">
        <f t="shared" si="3"/>
        <v>0.45121951219512196</v>
      </c>
      <c r="H9" s="16">
        <f t="shared" si="4"/>
        <v>0.15853658536585366</v>
      </c>
    </row>
    <row r="10" spans="1:8" x14ac:dyDescent="0.2">
      <c r="A10" t="s">
        <v>8398</v>
      </c>
      <c r="B10" s="15">
        <f>COUNTIFS(Sheet1!$D:$D,"&gt;=35000",Sheet1!$D:$D,"&lt;40000",Sheet1!$F:$F,"successful")</f>
        <v>26</v>
      </c>
      <c r="C10" s="15">
        <f>COUNTIFS(Sheet1!$D:$D,"&gt;=35000",Sheet1!$D:$D,"&lt;40000",Sheet1!$F:$F,"failed")</f>
        <v>22</v>
      </c>
      <c r="D10" s="15">
        <f>COUNTIFS(Sheet1!$D:$D,"&gt;=35000",Sheet1!$D:$D,"&lt;40000",Sheet1!$F:$F,"canceled")</f>
        <v>7</v>
      </c>
      <c r="E10" s="15">
        <f t="shared" si="1"/>
        <v>55</v>
      </c>
      <c r="F10" s="16">
        <f t="shared" si="2"/>
        <v>0.47272727272727272</v>
      </c>
      <c r="G10" s="16">
        <f t="shared" si="3"/>
        <v>0.4</v>
      </c>
      <c r="H10" s="16">
        <f t="shared" si="4"/>
        <v>0.12727272727272726</v>
      </c>
    </row>
    <row r="11" spans="1:8" x14ac:dyDescent="0.2">
      <c r="A11" t="s">
        <v>8399</v>
      </c>
      <c r="B11" s="15">
        <f>COUNTIFS(Sheet1!$D:$D,"&gt;=40000",Sheet1!$D:$D,"&lt;45000",Sheet1!$F:$F,"successful")</f>
        <v>21</v>
      </c>
      <c r="C11" s="15">
        <f>COUNTIFS(Sheet1!$D:$D,"&gt;=40000",Sheet1!$D:$D,"&lt;45000",Sheet1!$F:$F,"failed")</f>
        <v>16</v>
      </c>
      <c r="D11" s="15">
        <f>COUNTIFS(Sheet1!$D:$D,"&gt;=40000",Sheet1!$D:$D,"&lt;45000",Sheet1!$F:$F,"canceled")</f>
        <v>6</v>
      </c>
      <c r="E11" s="15">
        <f t="shared" si="1"/>
        <v>43</v>
      </c>
      <c r="F11" s="16">
        <f t="shared" si="2"/>
        <v>0.48837209302325579</v>
      </c>
      <c r="G11" s="16">
        <f t="shared" si="3"/>
        <v>0.37209302325581395</v>
      </c>
      <c r="H11" s="16">
        <f t="shared" si="4"/>
        <v>0.13953488372093023</v>
      </c>
    </row>
    <row r="12" spans="1:8" x14ac:dyDescent="0.2">
      <c r="A12" t="s">
        <v>8400</v>
      </c>
      <c r="B12" s="15">
        <f>COUNTIFS(Sheet1!$D:$D,"&gt;=45000",Sheet1!$D:$D,"&lt;50000",Sheet1!$F:$F,"successful")</f>
        <v>6</v>
      </c>
      <c r="C12" s="15">
        <f>COUNTIFS(Sheet1!$D:$D,"&gt;=45000",Sheet1!$D:$D,"&lt;50000",Sheet1!$F:$F,"failed")</f>
        <v>11</v>
      </c>
      <c r="D12" s="15">
        <f>COUNTIFS(Sheet1!$D:$D,"&gt;=45000",Sheet1!$D:$D,"&lt;50000",Sheet1!$F:$F,"canceled")</f>
        <v>4</v>
      </c>
      <c r="E12" s="15">
        <f t="shared" si="1"/>
        <v>21</v>
      </c>
      <c r="F12" s="16">
        <f t="shared" si="2"/>
        <v>0.2857142857142857</v>
      </c>
      <c r="G12" s="16">
        <f t="shared" si="3"/>
        <v>0.52380952380952384</v>
      </c>
      <c r="H12" s="16">
        <f t="shared" si="4"/>
        <v>0.19047619047619047</v>
      </c>
    </row>
    <row r="13" spans="1:8" x14ac:dyDescent="0.2">
      <c r="A13" t="s">
        <v>8401</v>
      </c>
      <c r="B13" s="15">
        <f>COUNTIFS(Sheet1!$D:$D,"&gt;=50000",Sheet1!$F:$F,"successful")</f>
        <v>86</v>
      </c>
      <c r="C13" s="15">
        <f>COUNTIFS(Sheet1!$D:$D,"&gt;=50000",Sheet1!$F:$F,"failed")</f>
        <v>258</v>
      </c>
      <c r="D13" s="15">
        <f>COUNTIFS(Sheet1!$D:$D,"&gt;=50000",Sheet1!$F:$F,"canceled")</f>
        <v>100</v>
      </c>
      <c r="E13" s="15">
        <f t="shared" si="1"/>
        <v>444</v>
      </c>
      <c r="F13" s="16">
        <f t="shared" si="2"/>
        <v>0.19369369369369369</v>
      </c>
      <c r="G13" s="16">
        <f t="shared" si="3"/>
        <v>0.58108108108108103</v>
      </c>
      <c r="H13" s="16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Topias Lemetyinen</cp:lastModifiedBy>
  <dcterms:created xsi:type="dcterms:W3CDTF">2017-04-20T15:17:24Z</dcterms:created>
  <dcterms:modified xsi:type="dcterms:W3CDTF">2019-12-06T00:06:54Z</dcterms:modified>
</cp:coreProperties>
</file>